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5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8" i="1" l="1"/>
  <c r="J39" i="1"/>
  <c r="K39" i="1" s="1"/>
  <c r="J44" i="1"/>
  <c r="K44" i="1" s="1"/>
  <c r="J45" i="1"/>
  <c r="K45" i="1" s="1"/>
  <c r="J43" i="1"/>
  <c r="K43" i="1" s="1"/>
  <c r="J46" i="1"/>
  <c r="K46" i="1" s="1"/>
  <c r="K47" i="1"/>
  <c r="J42" i="1"/>
  <c r="K42" i="1" s="1"/>
  <c r="J41" i="1"/>
  <c r="K41" i="1" s="1"/>
  <c r="J27" i="1"/>
  <c r="K27" i="1" s="1"/>
  <c r="J22" i="1"/>
  <c r="J21" i="1"/>
  <c r="K21" i="1" s="1"/>
  <c r="J20" i="1"/>
  <c r="K20" i="1" s="1"/>
  <c r="J19" i="1"/>
  <c r="K19" i="1" s="1"/>
  <c r="K22" i="1"/>
  <c r="J23" i="1"/>
  <c r="K23" i="1" s="1"/>
  <c r="J24" i="1"/>
  <c r="K24" i="1" s="1"/>
  <c r="J25" i="1"/>
  <c r="K25" i="1" s="1"/>
  <c r="J26" i="1"/>
  <c r="K26" i="1" s="1"/>
  <c r="J28" i="1"/>
  <c r="K28" i="1" s="1"/>
  <c r="J29" i="1"/>
  <c r="K29" i="1" s="1"/>
  <c r="J30" i="1"/>
  <c r="K30" i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40" i="1"/>
  <c r="K40" i="1" s="1"/>
  <c r="J18" i="1"/>
  <c r="K18" i="1" s="1"/>
  <c r="J17" i="1"/>
  <c r="K17" i="1" s="1"/>
  <c r="J16" i="1"/>
  <c r="K16" i="1" s="1"/>
  <c r="J15" i="1"/>
  <c r="K15" i="1" s="1"/>
  <c r="J14" i="1"/>
  <c r="K14" i="1" s="1"/>
  <c r="J13" i="1"/>
  <c r="K13" i="1" s="1"/>
  <c r="J12" i="1"/>
  <c r="K12" i="1" s="1"/>
  <c r="K48" i="1" l="1"/>
  <c r="J48" i="1"/>
</calcChain>
</file>

<file path=xl/sharedStrings.xml><?xml version="1.0" encoding="utf-8"?>
<sst xmlns="http://schemas.openxmlformats.org/spreadsheetml/2006/main" count="653" uniqueCount="183">
  <si>
    <t>Lp.</t>
  </si>
  <si>
    <t>Nazwa</t>
  </si>
  <si>
    <t>Adres</t>
  </si>
  <si>
    <t>Miejscowość</t>
  </si>
  <si>
    <t>Ulica</t>
  </si>
  <si>
    <t>Numer</t>
  </si>
  <si>
    <t>Kod</t>
  </si>
  <si>
    <t>PPE</t>
  </si>
  <si>
    <t>Parametry dystrybucyjne</t>
  </si>
  <si>
    <t>Szacunkowe zużycie energii elektrycznej w okresie trawania umowy [MWh]</t>
  </si>
  <si>
    <t>Płatnik</t>
  </si>
  <si>
    <t>Odbiorca</t>
  </si>
  <si>
    <t>OSD</t>
  </si>
  <si>
    <t>Obecny sprzedawca</t>
  </si>
  <si>
    <t>Zmiana sprzedawcy</t>
  </si>
  <si>
    <t>Okres dostawy</t>
  </si>
  <si>
    <t>Moc umowna</t>
  </si>
  <si>
    <t>Grupa taryfowa</t>
  </si>
  <si>
    <t>Strefa I</t>
  </si>
  <si>
    <t>Strefa II</t>
  </si>
  <si>
    <t>Strefa III</t>
  </si>
  <si>
    <t>Razem</t>
  </si>
  <si>
    <t>NIP</t>
  </si>
  <si>
    <t>Od</t>
  </si>
  <si>
    <t>do</t>
  </si>
  <si>
    <t>Załącznik nr 1 do SIWZ</t>
  </si>
  <si>
    <t>Zamawiający:</t>
  </si>
  <si>
    <t>Miasto i Gmina Jabłonowo Pomorskie</t>
  </si>
  <si>
    <t>NIP:</t>
  </si>
  <si>
    <t>Siedziba:</t>
  </si>
  <si>
    <t>Urząd Miasta i Gminy</t>
  </si>
  <si>
    <t>ul. Główna 28</t>
  </si>
  <si>
    <t>87-330 Jabłonowo Pomorskie</t>
  </si>
  <si>
    <t>1.</t>
  </si>
  <si>
    <t>2.</t>
  </si>
  <si>
    <t>Oświetlenie ulic</t>
  </si>
  <si>
    <t>Jabłonowo Pom.</t>
  </si>
  <si>
    <t>Kościuszki</t>
  </si>
  <si>
    <t xml:space="preserve">87-330 </t>
  </si>
  <si>
    <t>PL0037950123097266</t>
  </si>
  <si>
    <t>C12A</t>
  </si>
  <si>
    <t>Miasto i Gmina</t>
  </si>
  <si>
    <t>87-330 Jabłonowo Pom., ul. Główna 28</t>
  </si>
  <si>
    <t>874-17-64-775</t>
  </si>
  <si>
    <t>Energa Operator</t>
  </si>
  <si>
    <t>Energogas</t>
  </si>
  <si>
    <t>Kolejna</t>
  </si>
  <si>
    <t>01.01.2018</t>
  </si>
  <si>
    <t>Oświetlenie tunelu dla pieszych</t>
  </si>
  <si>
    <t>Kolejowa</t>
  </si>
  <si>
    <t>87-330</t>
  </si>
  <si>
    <t>PL_PKPE_4020000115_01</t>
  </si>
  <si>
    <t>3.</t>
  </si>
  <si>
    <t>PL_PKPE_4020000408</t>
  </si>
  <si>
    <t>4.</t>
  </si>
  <si>
    <t>Świetlica wiejska</t>
  </si>
  <si>
    <t>PL0037950002877183</t>
  </si>
  <si>
    <t>PKP Energetyka</t>
  </si>
  <si>
    <t>5.</t>
  </si>
  <si>
    <t>Jabłonowo-Zamek</t>
  </si>
  <si>
    <t>Biblioteka</t>
  </si>
  <si>
    <t>Rynek</t>
  </si>
  <si>
    <t>PL0037950002877284</t>
  </si>
  <si>
    <t>6.</t>
  </si>
  <si>
    <t>Boisko sportowe</t>
  </si>
  <si>
    <t>Urzędowa</t>
  </si>
  <si>
    <t>PL0037950002877486</t>
  </si>
  <si>
    <t>7.</t>
  </si>
  <si>
    <t>Magazyn harcerski</t>
  </si>
  <si>
    <t>PL0037950002877587</t>
  </si>
  <si>
    <t>8.</t>
  </si>
  <si>
    <t>Targowisko miejskie</t>
  </si>
  <si>
    <t>Główna</t>
  </si>
  <si>
    <t>PL0037950002877688</t>
  </si>
  <si>
    <t>9.</t>
  </si>
  <si>
    <t>Biura Jabłonowo UMiG</t>
  </si>
  <si>
    <t>PL00379550002877789</t>
  </si>
  <si>
    <t>10.</t>
  </si>
  <si>
    <t>Strażnica Straży Pożarnej</t>
  </si>
  <si>
    <t>Nowy Rynek</t>
  </si>
  <si>
    <t>PL0037950002877890</t>
  </si>
  <si>
    <t>11.</t>
  </si>
  <si>
    <t>Pomieszczenie wspólne (kotłownia)</t>
  </si>
  <si>
    <t xml:space="preserve">Główna </t>
  </si>
  <si>
    <t>22A</t>
  </si>
  <si>
    <t>PL0037950032618090</t>
  </si>
  <si>
    <t>12.</t>
  </si>
  <si>
    <t>Złącze nr 5/09/06</t>
  </si>
  <si>
    <t>Słoneczna</t>
  </si>
  <si>
    <t>PL0037950041710024</t>
  </si>
  <si>
    <t>13.</t>
  </si>
  <si>
    <t>Remiza Strażacka</t>
  </si>
  <si>
    <t>Płowęż</t>
  </si>
  <si>
    <t>PL0037950002877991</t>
  </si>
  <si>
    <t>14.</t>
  </si>
  <si>
    <t>PL0037950002878092</t>
  </si>
  <si>
    <t>15.</t>
  </si>
  <si>
    <t>Nowa Wieś</t>
  </si>
  <si>
    <t>16.</t>
  </si>
  <si>
    <t>Górale</t>
  </si>
  <si>
    <t>PL0037950002878294</t>
  </si>
  <si>
    <t>PL0037950002878395</t>
  </si>
  <si>
    <t>17.</t>
  </si>
  <si>
    <t>Bukowiec</t>
  </si>
  <si>
    <t>PL0037950002878496</t>
  </si>
  <si>
    <t>18.</t>
  </si>
  <si>
    <t>PL0037950002878500</t>
  </si>
  <si>
    <t>19.</t>
  </si>
  <si>
    <t>Lembarg</t>
  </si>
  <si>
    <t>PL0037950002878601</t>
  </si>
  <si>
    <t>20.</t>
  </si>
  <si>
    <t>Budziszewo</t>
  </si>
  <si>
    <t>PL0037950005732017</t>
  </si>
  <si>
    <t>21.</t>
  </si>
  <si>
    <t>Buk Góralski</t>
  </si>
  <si>
    <t>22.</t>
  </si>
  <si>
    <t>Buk Pomorski</t>
  </si>
  <si>
    <t>PL0037950005751215</t>
  </si>
  <si>
    <t>PL0037950032271520</t>
  </si>
  <si>
    <t>23.</t>
  </si>
  <si>
    <t>PL0037950040879460</t>
  </si>
  <si>
    <t>24.</t>
  </si>
  <si>
    <t>Konojady</t>
  </si>
  <si>
    <t>25.</t>
  </si>
  <si>
    <t>Szafka oświetleniowa</t>
  </si>
  <si>
    <t>PL0037950044026708</t>
  </si>
  <si>
    <t>PL0037950047575490</t>
  </si>
  <si>
    <t>26.</t>
  </si>
  <si>
    <t>PL0037950037757676</t>
  </si>
  <si>
    <t>27.</t>
  </si>
  <si>
    <t>Oświetlenie placu Gimnazjum</t>
  </si>
  <si>
    <t>Pomieszczenie gospodarcze</t>
  </si>
  <si>
    <t>Główna 7b</t>
  </si>
  <si>
    <t>PL0037950034078144</t>
  </si>
  <si>
    <t>28.</t>
  </si>
  <si>
    <t>Oświetlenie placu</t>
  </si>
  <si>
    <t>PL0037950002877385</t>
  </si>
  <si>
    <t>29.</t>
  </si>
  <si>
    <t>Kamień</t>
  </si>
  <si>
    <t>PL0037950032683667</t>
  </si>
  <si>
    <t>30.</t>
  </si>
  <si>
    <t>Oswietlenie parku</t>
  </si>
  <si>
    <t>Centrum Kultury i Sportu</t>
  </si>
  <si>
    <t>PL0037950002878702</t>
  </si>
  <si>
    <t>87-330 Jabłonowo Pom., ul. Rynek 9</t>
  </si>
  <si>
    <t>874-10-54-559</t>
  </si>
  <si>
    <t>31.</t>
  </si>
  <si>
    <t>Szkoła Podstawowa</t>
  </si>
  <si>
    <t>Kościelna</t>
  </si>
  <si>
    <t>WYKAZ PUNKTÓW POBORU ENERGII</t>
  </si>
  <si>
    <t>PL0037950042157335</t>
  </si>
  <si>
    <t>PL0037950002829693</t>
  </si>
  <si>
    <t>32.</t>
  </si>
  <si>
    <t>87-330 Jabłonowo Pom., ul. Kościelna 8</t>
  </si>
  <si>
    <t>874-16-41-848</t>
  </si>
  <si>
    <t>33.</t>
  </si>
  <si>
    <t>Przedszkole Samorządowe</t>
  </si>
  <si>
    <t xml:space="preserve">Mostowa </t>
  </si>
  <si>
    <t>PL0037950034232637</t>
  </si>
  <si>
    <t>87-330 Jabłonowo Pom.,ul. Główna 28</t>
  </si>
  <si>
    <t>87-330 Jabłonowo Pom., ul. Mostowa 4</t>
  </si>
  <si>
    <t>874-15-58-515</t>
  </si>
  <si>
    <t>34.</t>
  </si>
  <si>
    <t>35.</t>
  </si>
  <si>
    <t>36.</t>
  </si>
  <si>
    <t>PL0037950002829895</t>
  </si>
  <si>
    <t>PL0037950002829794</t>
  </si>
  <si>
    <t xml:space="preserve">Miasto i Gmina </t>
  </si>
  <si>
    <t>87-330 Jabłonowo Pom., Płowęż</t>
  </si>
  <si>
    <t>874-15-58-484</t>
  </si>
  <si>
    <t>PL0037950032632238</t>
  </si>
  <si>
    <t>C11</t>
  </si>
  <si>
    <t>Miejsko-Gminny Ośrodek Pomocy Społecznej</t>
  </si>
  <si>
    <t>Energa-Obrót</t>
  </si>
  <si>
    <t>Pierwsza</t>
  </si>
  <si>
    <t>Uwagi</t>
  </si>
  <si>
    <t>Zmiana taryfy na C12A</t>
  </si>
  <si>
    <t>RAZEM</t>
  </si>
  <si>
    <t>874-14-79-477</t>
  </si>
  <si>
    <t xml:space="preserve">Miasto i Gmina Jabłonowo Pomorskie. Dostawa energii elektrycznej w okresie od 01.01.2018 r. do 31.12.2019 r. </t>
  </si>
  <si>
    <t>87-330 Jabłonowo Pom., ul. Główna 22</t>
  </si>
  <si>
    <t xml:space="preserve"> </t>
  </si>
  <si>
    <t>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</si>
</sst>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6" fillId="3" borderId="0" applyNumberFormat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28" xfId="0" applyBorder="1"/>
    <xf numFmtId="0" fontId="4" fillId="0" borderId="11" xfId="0" applyFont="1" applyBorder="1" applyAlignment="1">
      <alignment horizontal="center" vertical="center" wrapText="1"/>
    </xf>
    <xf numFmtId="0" fontId="5" fillId="2" borderId="22" xfId="1" applyBorder="1" applyAlignment="1">
      <alignment horizontal="center" vertical="center" wrapText="1"/>
    </xf>
    <xf numFmtId="0" fontId="5" fillId="2" borderId="11" xfId="1" applyBorder="1" applyAlignment="1">
      <alignment horizontal="center" vertical="center" wrapText="1"/>
    </xf>
    <xf numFmtId="0" fontId="5" fillId="2" borderId="18" xfId="1" applyBorder="1" applyAlignment="1">
      <alignment horizontal="center" vertical="center" wrapText="1"/>
    </xf>
    <xf numFmtId="0" fontId="5" fillId="2" borderId="19" xfId="1" applyBorder="1"/>
    <xf numFmtId="0" fontId="6" fillId="3" borderId="4" xfId="2" applyBorder="1" applyAlignment="1">
      <alignment horizontal="center" vertical="center" wrapText="1"/>
    </xf>
    <xf numFmtId="0" fontId="6" fillId="3" borderId="5" xfId="2" applyBorder="1" applyAlignment="1">
      <alignment horizontal="center" vertical="center" wrapText="1"/>
    </xf>
    <xf numFmtId="0" fontId="6" fillId="3" borderId="6" xfId="2" applyBorder="1" applyAlignment="1">
      <alignment horizontal="center" vertical="center" wrapText="1"/>
    </xf>
    <xf numFmtId="0" fontId="6" fillId="3" borderId="19" xfId="2" applyBorder="1"/>
    <xf numFmtId="0" fontId="6" fillId="3" borderId="10" xfId="2" applyBorder="1" applyAlignment="1">
      <alignment horizontal="center" vertical="center" wrapText="1"/>
    </xf>
    <xf numFmtId="0" fontId="6" fillId="3" borderId="2" xfId="2" applyBorder="1" applyAlignment="1">
      <alignment horizontal="center" vertical="center" wrapText="1"/>
    </xf>
    <xf numFmtId="0" fontId="6" fillId="3" borderId="13" xfId="2" applyBorder="1" applyAlignment="1">
      <alignment horizontal="center" vertical="center" wrapText="1"/>
    </xf>
    <xf numFmtId="0" fontId="6" fillId="3" borderId="15" xfId="2" applyBorder="1" applyAlignment="1">
      <alignment horizontal="center" vertical="center" wrapText="1"/>
    </xf>
    <xf numFmtId="0" fontId="5" fillId="2" borderId="4" xfId="1" applyBorder="1" applyAlignment="1">
      <alignment horizontal="center" vertical="center" wrapText="1"/>
    </xf>
    <xf numFmtId="0" fontId="5" fillId="2" borderId="5" xfId="1" applyBorder="1" applyAlignment="1">
      <alignment horizontal="center" vertical="center" wrapText="1"/>
    </xf>
    <xf numFmtId="0" fontId="5" fillId="2" borderId="6" xfId="1" applyBorder="1" applyAlignment="1">
      <alignment horizontal="center" vertical="center" wrapText="1"/>
    </xf>
    <xf numFmtId="0" fontId="5" fillId="2" borderId="10" xfId="1" applyBorder="1" applyAlignment="1">
      <alignment horizontal="center" vertical="center" wrapText="1"/>
    </xf>
    <xf numFmtId="0" fontId="5" fillId="2" borderId="2" xfId="1" applyBorder="1" applyAlignment="1">
      <alignment horizontal="center" vertical="center" wrapText="1"/>
    </xf>
    <xf numFmtId="0" fontId="5" fillId="2" borderId="15" xfId="1" applyBorder="1" applyAlignment="1">
      <alignment horizontal="center" vertical="center" wrapText="1"/>
    </xf>
    <xf numFmtId="0" fontId="6" fillId="3" borderId="22" xfId="2" applyBorder="1" applyAlignment="1">
      <alignment horizontal="center" vertical="center" wrapText="1"/>
    </xf>
    <xf numFmtId="0" fontId="6" fillId="3" borderId="11" xfId="2" applyBorder="1" applyAlignment="1">
      <alignment horizontal="center" vertical="center" wrapText="1"/>
    </xf>
    <xf numFmtId="0" fontId="6" fillId="3" borderId="18" xfId="2" applyBorder="1" applyAlignment="1">
      <alignment horizontal="center" vertical="center" wrapText="1"/>
    </xf>
    <xf numFmtId="0" fontId="5" fillId="2" borderId="24" xfId="1" applyBorder="1" applyAlignment="1">
      <alignment horizontal="center" vertical="center" wrapText="1"/>
    </xf>
    <xf numFmtId="0" fontId="5" fillId="2" borderId="14" xfId="1" applyBorder="1" applyAlignment="1">
      <alignment horizontal="center" vertical="center" wrapText="1"/>
    </xf>
    <xf numFmtId="0" fontId="5" fillId="2" borderId="25" xfId="1" applyBorder="1" applyAlignment="1">
      <alignment horizontal="center" vertical="center" wrapText="1"/>
    </xf>
    <xf numFmtId="0" fontId="5" fillId="2" borderId="23" xfId="1" applyBorder="1" applyAlignment="1">
      <alignment horizontal="center" vertical="center" wrapText="1"/>
    </xf>
    <xf numFmtId="0" fontId="6" fillId="3" borderId="20" xfId="2" applyBorder="1" applyAlignment="1">
      <alignment horizontal="center" vertical="center" wrapText="1"/>
    </xf>
    <xf numFmtId="0" fontId="6" fillId="3" borderId="3" xfId="2" applyBorder="1" applyAlignment="1">
      <alignment horizontal="center" vertical="center" wrapText="1"/>
    </xf>
    <xf numFmtId="0" fontId="6" fillId="3" borderId="16" xfId="2" applyBorder="1" applyAlignment="1">
      <alignment horizontal="center" vertical="center" wrapText="1"/>
    </xf>
    <xf numFmtId="0" fontId="6" fillId="3" borderId="21" xfId="2" applyBorder="1" applyAlignment="1">
      <alignment horizontal="center" vertical="center" wrapText="1"/>
    </xf>
    <xf numFmtId="0" fontId="6" fillId="3" borderId="1" xfId="2" applyBorder="1" applyAlignment="1">
      <alignment horizontal="center" vertical="center" wrapText="1"/>
    </xf>
    <xf numFmtId="0" fontId="6" fillId="3" borderId="17" xfId="2" applyBorder="1" applyAlignment="1">
      <alignment horizontal="center" vertical="center" wrapText="1"/>
    </xf>
    <xf numFmtId="0" fontId="6" fillId="3" borderId="23" xfId="2" applyBorder="1"/>
    <xf numFmtId="0" fontId="5" fillId="2" borderId="12" xfId="1" applyBorder="1" applyAlignment="1">
      <alignment horizontal="center" vertical="center" wrapText="1"/>
    </xf>
    <xf numFmtId="0" fontId="5" fillId="2" borderId="13" xfId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6" fillId="3" borderId="12" xfId="2" applyBorder="1" applyAlignment="1">
      <alignment horizontal="center" vertical="center" wrapText="1"/>
    </xf>
    <xf numFmtId="0" fontId="6" fillId="3" borderId="13" xfId="2" applyBorder="1" applyAlignment="1">
      <alignment horizontal="center" vertical="center" wrapText="1"/>
    </xf>
    <xf numFmtId="0" fontId="5" fillId="2" borderId="5" xfId="1" applyBorder="1" applyAlignment="1">
      <alignment horizontal="center" vertical="center" wrapText="1"/>
    </xf>
    <xf numFmtId="0" fontId="5" fillId="2" borderId="2" xfId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3">
    <cellStyle name="Dobry" xfId="1" builtinId="26"/>
    <cellStyle name="Neutralny" xfId="2" builtinId="2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62"/>
  <sheetViews>
    <sheetView tabSelected="1" topLeftCell="C37" workbookViewId="0">
      <selection activeCell="N47" sqref="N47"/>
    </sheetView>
  </sheetViews>
  <sheetFormatPr defaultRowHeight="15" x14ac:dyDescent="0.25"/>
  <cols>
    <col min="1" max="1" width="5.5703125" customWidth="1"/>
    <col min="2" max="2" width="17.42578125" customWidth="1"/>
    <col min="3" max="3" width="16.42578125" customWidth="1"/>
    <col min="4" max="4" width="11.5703125" customWidth="1"/>
    <col min="7" max="7" width="25.140625" customWidth="1"/>
    <col min="10" max="10" width="9.5703125" bestFit="1" customWidth="1"/>
    <col min="11" max="11" width="10.85546875" bestFit="1" customWidth="1"/>
    <col min="12" max="12" width="9.28515625" bestFit="1" customWidth="1"/>
    <col min="13" max="13" width="9.5703125" bestFit="1" customWidth="1"/>
    <col min="14" max="14" width="16.42578125" customWidth="1"/>
    <col min="15" max="15" width="22.5703125" customWidth="1"/>
    <col min="16" max="17" width="19" customWidth="1"/>
    <col min="18" max="18" width="21.5703125" customWidth="1"/>
    <col min="19" max="19" width="16.5703125" customWidth="1"/>
    <col min="20" max="20" width="11.5703125" customWidth="1"/>
    <col min="21" max="21" width="14" customWidth="1"/>
    <col min="22" max="22" width="11.7109375" customWidth="1"/>
    <col min="23" max="23" width="10.85546875" customWidth="1"/>
    <col min="24" max="24" width="11.5703125" customWidth="1"/>
    <col min="25" max="25" width="10.85546875" customWidth="1"/>
  </cols>
  <sheetData>
    <row r="2" spans="1:25" x14ac:dyDescent="0.25">
      <c r="A2" s="53" t="s">
        <v>179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</row>
    <row r="3" spans="1:25" x14ac:dyDescent="0.25">
      <c r="A3" s="1"/>
      <c r="B3" s="1"/>
      <c r="C3" s="1"/>
      <c r="D3" s="1"/>
      <c r="E3" s="1"/>
      <c r="F3" s="1"/>
      <c r="G3" s="1"/>
      <c r="H3" s="1"/>
      <c r="I3" s="1"/>
      <c r="J3" s="54" t="s">
        <v>149</v>
      </c>
      <c r="K3" s="54"/>
      <c r="L3" s="54"/>
      <c r="M3" s="54"/>
      <c r="N3" s="54"/>
      <c r="O3" s="54"/>
      <c r="P3" s="54"/>
      <c r="Q3" s="1"/>
      <c r="R3" s="1"/>
      <c r="S3" s="1"/>
      <c r="T3" s="1"/>
      <c r="U3" s="1"/>
      <c r="V3" s="1"/>
      <c r="W3" s="53" t="s">
        <v>25</v>
      </c>
      <c r="X3" s="53"/>
    </row>
    <row r="4" spans="1:25" x14ac:dyDescent="0.25">
      <c r="A4" s="53" t="s">
        <v>26</v>
      </c>
      <c r="B4" s="53"/>
      <c r="C4" s="53" t="s">
        <v>27</v>
      </c>
      <c r="D4" s="53"/>
      <c r="E4" s="53"/>
      <c r="F4" s="53"/>
      <c r="G4" s="1"/>
      <c r="H4" s="1"/>
      <c r="I4" s="1"/>
      <c r="Q4" s="1"/>
      <c r="R4" s="1"/>
      <c r="S4" s="1"/>
      <c r="T4" s="1"/>
      <c r="U4" s="1"/>
      <c r="V4" s="1"/>
      <c r="W4" s="1"/>
      <c r="X4" s="1"/>
    </row>
    <row r="5" spans="1:25" x14ac:dyDescent="0.25">
      <c r="A5" s="53" t="s">
        <v>28</v>
      </c>
      <c r="B5" s="53"/>
      <c r="C5" s="53" t="s">
        <v>43</v>
      </c>
      <c r="D5" s="53"/>
      <c r="E5" s="53"/>
      <c r="F5" s="5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5" x14ac:dyDescent="0.25">
      <c r="A6" s="53" t="s">
        <v>29</v>
      </c>
      <c r="B6" s="53"/>
      <c r="C6" s="53" t="s">
        <v>30</v>
      </c>
      <c r="D6" s="53"/>
      <c r="E6" s="53"/>
      <c r="F6" s="53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5" x14ac:dyDescent="0.25">
      <c r="A7" s="1"/>
      <c r="B7" s="1"/>
      <c r="C7" s="53" t="s">
        <v>31</v>
      </c>
      <c r="D7" s="53"/>
      <c r="E7" s="53"/>
      <c r="F7" s="5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5" x14ac:dyDescent="0.25">
      <c r="A8" s="1"/>
      <c r="B8" s="1"/>
      <c r="C8" s="53" t="s">
        <v>32</v>
      </c>
      <c r="D8" s="53"/>
      <c r="E8" s="53"/>
      <c r="F8" s="5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5" ht="15.75" thickBot="1" x14ac:dyDescent="0.3"/>
    <row r="10" spans="1:25" ht="30" customHeight="1" x14ac:dyDescent="0.25">
      <c r="A10" s="60" t="s">
        <v>0</v>
      </c>
      <c r="B10" s="55" t="s">
        <v>1</v>
      </c>
      <c r="C10" s="55" t="s">
        <v>2</v>
      </c>
      <c r="D10" s="55"/>
      <c r="E10" s="55"/>
      <c r="F10" s="55"/>
      <c r="G10" s="55" t="s">
        <v>7</v>
      </c>
      <c r="H10" s="55" t="s">
        <v>8</v>
      </c>
      <c r="I10" s="55"/>
      <c r="J10" s="55" t="s">
        <v>9</v>
      </c>
      <c r="K10" s="55"/>
      <c r="L10" s="55"/>
      <c r="M10" s="55"/>
      <c r="N10" s="55" t="s">
        <v>10</v>
      </c>
      <c r="O10" s="55"/>
      <c r="P10" s="55"/>
      <c r="Q10" s="56" t="s">
        <v>11</v>
      </c>
      <c r="R10" s="58"/>
      <c r="S10" s="59"/>
      <c r="T10" s="55" t="s">
        <v>12</v>
      </c>
      <c r="U10" s="55" t="s">
        <v>13</v>
      </c>
      <c r="V10" s="55" t="s">
        <v>14</v>
      </c>
      <c r="W10" s="55" t="s">
        <v>15</v>
      </c>
      <c r="X10" s="56"/>
      <c r="Y10" s="45" t="s">
        <v>175</v>
      </c>
    </row>
    <row r="11" spans="1:25" ht="26.25" thickBot="1" x14ac:dyDescent="0.3">
      <c r="A11" s="61"/>
      <c r="B11" s="57"/>
      <c r="C11" s="2" t="s">
        <v>3</v>
      </c>
      <c r="D11" s="2" t="s">
        <v>4</v>
      </c>
      <c r="E11" s="2" t="s">
        <v>5</v>
      </c>
      <c r="F11" s="2" t="s">
        <v>6</v>
      </c>
      <c r="G11" s="57"/>
      <c r="H11" s="3" t="s">
        <v>16</v>
      </c>
      <c r="I11" s="2" t="s">
        <v>17</v>
      </c>
      <c r="J11" s="2" t="s">
        <v>18</v>
      </c>
      <c r="K11" s="2" t="s">
        <v>19</v>
      </c>
      <c r="L11" s="2" t="s">
        <v>20</v>
      </c>
      <c r="M11" s="2" t="s">
        <v>21</v>
      </c>
      <c r="N11" s="2" t="s">
        <v>1</v>
      </c>
      <c r="O11" s="2" t="s">
        <v>2</v>
      </c>
      <c r="P11" s="2" t="s">
        <v>22</v>
      </c>
      <c r="Q11" s="2" t="s">
        <v>1</v>
      </c>
      <c r="R11" s="2" t="s">
        <v>2</v>
      </c>
      <c r="S11" s="2" t="s">
        <v>22</v>
      </c>
      <c r="T11" s="57"/>
      <c r="U11" s="57"/>
      <c r="V11" s="57"/>
      <c r="W11" s="2" t="s">
        <v>23</v>
      </c>
      <c r="X11" s="4" t="s">
        <v>24</v>
      </c>
      <c r="Y11" s="46"/>
    </row>
    <row r="12" spans="1:25" ht="30" x14ac:dyDescent="0.25">
      <c r="A12" s="36" t="s">
        <v>33</v>
      </c>
      <c r="B12" s="37" t="s">
        <v>35</v>
      </c>
      <c r="C12" s="37" t="s">
        <v>36</v>
      </c>
      <c r="D12" s="37" t="s">
        <v>37</v>
      </c>
      <c r="E12" s="37"/>
      <c r="F12" s="37" t="s">
        <v>38</v>
      </c>
      <c r="G12" s="37" t="s">
        <v>39</v>
      </c>
      <c r="H12" s="37">
        <v>1.5</v>
      </c>
      <c r="I12" s="37" t="s">
        <v>40</v>
      </c>
      <c r="J12" s="37">
        <f>M12*0.1</f>
        <v>0.2</v>
      </c>
      <c r="K12" s="37">
        <f>M12-J12</f>
        <v>1.8</v>
      </c>
      <c r="L12" s="37">
        <v>0</v>
      </c>
      <c r="M12" s="37">
        <v>2</v>
      </c>
      <c r="N12" s="37" t="s">
        <v>41</v>
      </c>
      <c r="O12" s="37" t="s">
        <v>42</v>
      </c>
      <c r="P12" s="37" t="s">
        <v>43</v>
      </c>
      <c r="Q12" s="37" t="s">
        <v>41</v>
      </c>
      <c r="R12" s="37" t="s">
        <v>42</v>
      </c>
      <c r="S12" s="37" t="s">
        <v>43</v>
      </c>
      <c r="T12" s="37" t="s">
        <v>44</v>
      </c>
      <c r="U12" s="37" t="s">
        <v>45</v>
      </c>
      <c r="V12" s="37" t="s">
        <v>46</v>
      </c>
      <c r="W12" s="37" t="s">
        <v>47</v>
      </c>
      <c r="X12" s="38" t="s">
        <v>182</v>
      </c>
      <c r="Y12" s="18"/>
    </row>
    <row r="13" spans="1:25" ht="44.25" customHeight="1" x14ac:dyDescent="0.25">
      <c r="A13" s="39" t="s">
        <v>34</v>
      </c>
      <c r="B13" s="40" t="s">
        <v>48</v>
      </c>
      <c r="C13" s="40" t="s">
        <v>36</v>
      </c>
      <c r="D13" s="40" t="s">
        <v>49</v>
      </c>
      <c r="E13" s="40"/>
      <c r="F13" s="40" t="s">
        <v>50</v>
      </c>
      <c r="G13" s="40" t="s">
        <v>51</v>
      </c>
      <c r="H13" s="40"/>
      <c r="I13" s="40" t="s">
        <v>40</v>
      </c>
      <c r="J13" s="37">
        <f>M13*0.25</f>
        <v>10</v>
      </c>
      <c r="K13" s="37">
        <f>M13-J13</f>
        <v>30</v>
      </c>
      <c r="L13" s="40">
        <v>0</v>
      </c>
      <c r="M13" s="40">
        <v>40</v>
      </c>
      <c r="N13" s="40" t="s">
        <v>41</v>
      </c>
      <c r="O13" s="40" t="s">
        <v>42</v>
      </c>
      <c r="P13" s="40" t="s">
        <v>43</v>
      </c>
      <c r="Q13" s="40" t="s">
        <v>41</v>
      </c>
      <c r="R13" s="40" t="s">
        <v>42</v>
      </c>
      <c r="S13" s="40" t="s">
        <v>43</v>
      </c>
      <c r="T13" s="40" t="s">
        <v>57</v>
      </c>
      <c r="U13" s="40" t="s">
        <v>45</v>
      </c>
      <c r="V13" s="40" t="s">
        <v>46</v>
      </c>
      <c r="W13" s="40" t="s">
        <v>47</v>
      </c>
      <c r="X13" s="41" t="s">
        <v>182</v>
      </c>
      <c r="Y13" s="18"/>
    </row>
    <row r="14" spans="1:25" ht="29.25" customHeight="1" x14ac:dyDescent="0.25">
      <c r="A14" s="39" t="s">
        <v>52</v>
      </c>
      <c r="B14" s="40" t="s">
        <v>141</v>
      </c>
      <c r="C14" s="40" t="s">
        <v>36</v>
      </c>
      <c r="D14" s="40" t="s">
        <v>49</v>
      </c>
      <c r="E14" s="40"/>
      <c r="F14" s="40" t="s">
        <v>50</v>
      </c>
      <c r="G14" s="40" t="s">
        <v>53</v>
      </c>
      <c r="H14" s="40"/>
      <c r="I14" s="40" t="s">
        <v>40</v>
      </c>
      <c r="J14" s="37">
        <f>M14*0.2</f>
        <v>3</v>
      </c>
      <c r="K14" s="37">
        <f>M14-J14</f>
        <v>12</v>
      </c>
      <c r="L14" s="40">
        <v>0</v>
      </c>
      <c r="M14" s="40">
        <v>15</v>
      </c>
      <c r="N14" s="40" t="s">
        <v>41</v>
      </c>
      <c r="O14" s="40" t="s">
        <v>42</v>
      </c>
      <c r="P14" s="40" t="s">
        <v>43</v>
      </c>
      <c r="Q14" s="40" t="s">
        <v>41</v>
      </c>
      <c r="R14" s="40" t="s">
        <v>42</v>
      </c>
      <c r="S14" s="40" t="s">
        <v>43</v>
      </c>
      <c r="T14" s="40" t="s">
        <v>57</v>
      </c>
      <c r="U14" s="40" t="s">
        <v>45</v>
      </c>
      <c r="V14" s="40" t="s">
        <v>46</v>
      </c>
      <c r="W14" s="40" t="s">
        <v>47</v>
      </c>
      <c r="X14" s="41" t="s">
        <v>182</v>
      </c>
      <c r="Y14" s="18"/>
    </row>
    <row r="15" spans="1:25" ht="30" x14ac:dyDescent="0.25">
      <c r="A15" s="39" t="s">
        <v>54</v>
      </c>
      <c r="B15" s="40" t="s">
        <v>55</v>
      </c>
      <c r="C15" s="40" t="s">
        <v>59</v>
      </c>
      <c r="D15" s="40"/>
      <c r="E15" s="40">
        <v>3</v>
      </c>
      <c r="F15" s="40" t="s">
        <v>50</v>
      </c>
      <c r="G15" s="40" t="s">
        <v>56</v>
      </c>
      <c r="H15" s="40">
        <v>11</v>
      </c>
      <c r="I15" s="40" t="s">
        <v>40</v>
      </c>
      <c r="J15" s="37">
        <f>M15*0.25</f>
        <v>1</v>
      </c>
      <c r="K15" s="37">
        <f t="shared" ref="K15:K18" si="0">M15-J15</f>
        <v>3</v>
      </c>
      <c r="L15" s="40">
        <v>0</v>
      </c>
      <c r="M15" s="40">
        <v>4</v>
      </c>
      <c r="N15" s="40" t="s">
        <v>41</v>
      </c>
      <c r="O15" s="40" t="s">
        <v>42</v>
      </c>
      <c r="P15" s="40" t="s">
        <v>43</v>
      </c>
      <c r="Q15" s="40" t="s">
        <v>41</v>
      </c>
      <c r="R15" s="40" t="s">
        <v>42</v>
      </c>
      <c r="S15" s="40" t="s">
        <v>43</v>
      </c>
      <c r="T15" s="40" t="s">
        <v>44</v>
      </c>
      <c r="U15" s="40" t="s">
        <v>45</v>
      </c>
      <c r="V15" s="40" t="s">
        <v>46</v>
      </c>
      <c r="W15" s="40" t="s">
        <v>47</v>
      </c>
      <c r="X15" s="41" t="s">
        <v>182</v>
      </c>
      <c r="Y15" s="18"/>
    </row>
    <row r="16" spans="1:25" ht="30" x14ac:dyDescent="0.25">
      <c r="A16" s="39" t="s">
        <v>58</v>
      </c>
      <c r="B16" s="40" t="s">
        <v>60</v>
      </c>
      <c r="C16" s="40" t="s">
        <v>36</v>
      </c>
      <c r="D16" s="40" t="s">
        <v>61</v>
      </c>
      <c r="E16" s="40">
        <v>10</v>
      </c>
      <c r="F16" s="40" t="s">
        <v>50</v>
      </c>
      <c r="G16" s="40" t="s">
        <v>62</v>
      </c>
      <c r="H16" s="40">
        <v>11</v>
      </c>
      <c r="I16" s="40" t="s">
        <v>40</v>
      </c>
      <c r="J16" s="37">
        <f>M16*0.25</f>
        <v>5</v>
      </c>
      <c r="K16" s="37">
        <f t="shared" si="0"/>
        <v>15</v>
      </c>
      <c r="L16" s="40">
        <v>0</v>
      </c>
      <c r="M16" s="40">
        <v>20</v>
      </c>
      <c r="N16" s="40" t="s">
        <v>41</v>
      </c>
      <c r="O16" s="40" t="s">
        <v>42</v>
      </c>
      <c r="P16" s="40" t="s">
        <v>43</v>
      </c>
      <c r="Q16" s="40" t="s">
        <v>41</v>
      </c>
      <c r="R16" s="40" t="s">
        <v>42</v>
      </c>
      <c r="S16" s="40" t="s">
        <v>43</v>
      </c>
      <c r="T16" s="40" t="s">
        <v>44</v>
      </c>
      <c r="U16" s="40" t="s">
        <v>45</v>
      </c>
      <c r="V16" s="40" t="s">
        <v>46</v>
      </c>
      <c r="W16" s="40" t="s">
        <v>47</v>
      </c>
      <c r="X16" s="41" t="s">
        <v>182</v>
      </c>
      <c r="Y16" s="18"/>
    </row>
    <row r="17" spans="1:25" ht="30" x14ac:dyDescent="0.25">
      <c r="A17" s="39" t="s">
        <v>63</v>
      </c>
      <c r="B17" s="40" t="s">
        <v>64</v>
      </c>
      <c r="C17" s="40" t="s">
        <v>36</v>
      </c>
      <c r="D17" s="40" t="s">
        <v>65</v>
      </c>
      <c r="E17" s="40">
        <v>3</v>
      </c>
      <c r="F17" s="40" t="s">
        <v>50</v>
      </c>
      <c r="G17" s="40" t="s">
        <v>66</v>
      </c>
      <c r="H17" s="40">
        <v>11</v>
      </c>
      <c r="I17" s="40" t="s">
        <v>40</v>
      </c>
      <c r="J17" s="37">
        <f>M17*0.3</f>
        <v>21</v>
      </c>
      <c r="K17" s="37">
        <f t="shared" si="0"/>
        <v>49</v>
      </c>
      <c r="L17" s="40">
        <v>0</v>
      </c>
      <c r="M17" s="40">
        <v>70</v>
      </c>
      <c r="N17" s="40" t="s">
        <v>41</v>
      </c>
      <c r="O17" s="40" t="s">
        <v>42</v>
      </c>
      <c r="P17" s="40" t="s">
        <v>43</v>
      </c>
      <c r="Q17" s="40" t="s">
        <v>41</v>
      </c>
      <c r="R17" s="40" t="s">
        <v>42</v>
      </c>
      <c r="S17" s="40" t="s">
        <v>43</v>
      </c>
      <c r="T17" s="40" t="s">
        <v>44</v>
      </c>
      <c r="U17" s="40" t="s">
        <v>45</v>
      </c>
      <c r="V17" s="40" t="s">
        <v>46</v>
      </c>
      <c r="W17" s="40" t="s">
        <v>47</v>
      </c>
      <c r="X17" s="41" t="s">
        <v>182</v>
      </c>
      <c r="Y17" s="18"/>
    </row>
    <row r="18" spans="1:25" ht="30" x14ac:dyDescent="0.25">
      <c r="A18" s="39" t="s">
        <v>67</v>
      </c>
      <c r="B18" s="40" t="s">
        <v>68</v>
      </c>
      <c r="C18" s="40" t="s">
        <v>36</v>
      </c>
      <c r="D18" s="40" t="s">
        <v>65</v>
      </c>
      <c r="E18" s="40">
        <v>8</v>
      </c>
      <c r="F18" s="40" t="s">
        <v>50</v>
      </c>
      <c r="G18" s="40" t="s">
        <v>69</v>
      </c>
      <c r="H18" s="40">
        <v>7</v>
      </c>
      <c r="I18" s="40" t="s">
        <v>40</v>
      </c>
      <c r="J18" s="37">
        <f>M18*0.25</f>
        <v>0.5</v>
      </c>
      <c r="K18" s="37">
        <f t="shared" si="0"/>
        <v>1.5</v>
      </c>
      <c r="L18" s="40">
        <v>0</v>
      </c>
      <c r="M18" s="40">
        <v>2</v>
      </c>
      <c r="N18" s="40" t="s">
        <v>41</v>
      </c>
      <c r="O18" s="40" t="s">
        <v>42</v>
      </c>
      <c r="P18" s="40" t="s">
        <v>43</v>
      </c>
      <c r="Q18" s="40" t="s">
        <v>41</v>
      </c>
      <c r="R18" s="40" t="s">
        <v>42</v>
      </c>
      <c r="S18" s="40" t="s">
        <v>43</v>
      </c>
      <c r="T18" s="40" t="s">
        <v>44</v>
      </c>
      <c r="U18" s="40" t="s">
        <v>45</v>
      </c>
      <c r="V18" s="40" t="s">
        <v>46</v>
      </c>
      <c r="W18" s="40" t="s">
        <v>47</v>
      </c>
      <c r="X18" s="41" t="s">
        <v>182</v>
      </c>
      <c r="Y18" s="18"/>
    </row>
    <row r="19" spans="1:25" ht="30" x14ac:dyDescent="0.25">
      <c r="A19" s="39" t="s">
        <v>70</v>
      </c>
      <c r="B19" s="40" t="s">
        <v>71</v>
      </c>
      <c r="C19" s="40" t="s">
        <v>36</v>
      </c>
      <c r="D19" s="40" t="s">
        <v>72</v>
      </c>
      <c r="E19" s="40"/>
      <c r="F19" s="40" t="s">
        <v>50</v>
      </c>
      <c r="G19" s="40" t="s">
        <v>73</v>
      </c>
      <c r="H19" s="40">
        <v>11</v>
      </c>
      <c r="I19" s="40" t="s">
        <v>40</v>
      </c>
      <c r="J19" s="37">
        <f t="shared" ref="J19:J40" si="1">M19*0.25</f>
        <v>0.75</v>
      </c>
      <c r="K19" s="37">
        <f t="shared" ref="K19:K42" si="2">M19-J19</f>
        <v>2.25</v>
      </c>
      <c r="L19" s="40">
        <v>0</v>
      </c>
      <c r="M19" s="40">
        <v>3</v>
      </c>
      <c r="N19" s="40" t="s">
        <v>41</v>
      </c>
      <c r="O19" s="40" t="s">
        <v>42</v>
      </c>
      <c r="P19" s="40" t="s">
        <v>43</v>
      </c>
      <c r="Q19" s="40" t="s">
        <v>41</v>
      </c>
      <c r="R19" s="40" t="s">
        <v>42</v>
      </c>
      <c r="S19" s="40" t="s">
        <v>43</v>
      </c>
      <c r="T19" s="40" t="s">
        <v>44</v>
      </c>
      <c r="U19" s="40" t="s">
        <v>45</v>
      </c>
      <c r="V19" s="40" t="s">
        <v>46</v>
      </c>
      <c r="W19" s="40" t="s">
        <v>47</v>
      </c>
      <c r="X19" s="41" t="s">
        <v>182</v>
      </c>
      <c r="Y19" s="18"/>
    </row>
    <row r="20" spans="1:25" ht="30" x14ac:dyDescent="0.25">
      <c r="A20" s="39" t="s">
        <v>74</v>
      </c>
      <c r="B20" s="40" t="s">
        <v>75</v>
      </c>
      <c r="C20" s="40" t="s">
        <v>36</v>
      </c>
      <c r="D20" s="40" t="s">
        <v>72</v>
      </c>
      <c r="E20" s="40">
        <v>28</v>
      </c>
      <c r="F20" s="40" t="s">
        <v>50</v>
      </c>
      <c r="G20" s="40" t="s">
        <v>76</v>
      </c>
      <c r="H20" s="40">
        <v>14</v>
      </c>
      <c r="I20" s="40" t="s">
        <v>40</v>
      </c>
      <c r="J20" s="37">
        <f>M20*0.3</f>
        <v>72</v>
      </c>
      <c r="K20" s="37">
        <f t="shared" si="2"/>
        <v>168</v>
      </c>
      <c r="L20" s="40">
        <v>0</v>
      </c>
      <c r="M20" s="40">
        <v>240</v>
      </c>
      <c r="N20" s="40" t="s">
        <v>41</v>
      </c>
      <c r="O20" s="40" t="s">
        <v>42</v>
      </c>
      <c r="P20" s="40" t="s">
        <v>43</v>
      </c>
      <c r="Q20" s="40" t="s">
        <v>41</v>
      </c>
      <c r="R20" s="40" t="s">
        <v>42</v>
      </c>
      <c r="S20" s="40" t="s">
        <v>43</v>
      </c>
      <c r="T20" s="40" t="s">
        <v>44</v>
      </c>
      <c r="U20" s="40" t="s">
        <v>45</v>
      </c>
      <c r="V20" s="40" t="s">
        <v>46</v>
      </c>
      <c r="W20" s="40" t="s">
        <v>47</v>
      </c>
      <c r="X20" s="41" t="s">
        <v>182</v>
      </c>
      <c r="Y20" s="18"/>
    </row>
    <row r="21" spans="1:25" ht="30" x14ac:dyDescent="0.25">
      <c r="A21" s="39" t="s">
        <v>77</v>
      </c>
      <c r="B21" s="40" t="s">
        <v>78</v>
      </c>
      <c r="C21" s="40" t="s">
        <v>36</v>
      </c>
      <c r="D21" s="40" t="s">
        <v>79</v>
      </c>
      <c r="E21" s="40"/>
      <c r="F21" s="40" t="s">
        <v>50</v>
      </c>
      <c r="G21" s="40" t="s">
        <v>80</v>
      </c>
      <c r="H21" s="40">
        <v>14</v>
      </c>
      <c r="I21" s="40" t="s">
        <v>40</v>
      </c>
      <c r="J21" s="37">
        <f>M21*0.25</f>
        <v>18.75</v>
      </c>
      <c r="K21" s="37">
        <f t="shared" si="2"/>
        <v>56.25</v>
      </c>
      <c r="L21" s="40">
        <v>0</v>
      </c>
      <c r="M21" s="40">
        <v>75</v>
      </c>
      <c r="N21" s="40" t="s">
        <v>41</v>
      </c>
      <c r="O21" s="40" t="s">
        <v>42</v>
      </c>
      <c r="P21" s="40" t="s">
        <v>43</v>
      </c>
      <c r="Q21" s="40" t="s">
        <v>41</v>
      </c>
      <c r="R21" s="40" t="s">
        <v>42</v>
      </c>
      <c r="S21" s="40" t="s">
        <v>43</v>
      </c>
      <c r="T21" s="40" t="s">
        <v>44</v>
      </c>
      <c r="U21" s="40" t="s">
        <v>45</v>
      </c>
      <c r="V21" s="40" t="s">
        <v>46</v>
      </c>
      <c r="W21" s="40" t="s">
        <v>47</v>
      </c>
      <c r="X21" s="41" t="s">
        <v>182</v>
      </c>
      <c r="Y21" s="18"/>
    </row>
    <row r="22" spans="1:25" ht="45" x14ac:dyDescent="0.25">
      <c r="A22" s="39" t="s">
        <v>81</v>
      </c>
      <c r="B22" s="40" t="s">
        <v>82</v>
      </c>
      <c r="C22" s="40" t="s">
        <v>36</v>
      </c>
      <c r="D22" s="40" t="s">
        <v>83</v>
      </c>
      <c r="E22" s="40" t="s">
        <v>84</v>
      </c>
      <c r="F22" s="40" t="s">
        <v>50</v>
      </c>
      <c r="G22" s="40" t="s">
        <v>85</v>
      </c>
      <c r="H22" s="40">
        <v>11</v>
      </c>
      <c r="I22" s="40" t="s">
        <v>40</v>
      </c>
      <c r="J22" s="37">
        <f>M22*0.3</f>
        <v>42</v>
      </c>
      <c r="K22" s="37">
        <f t="shared" si="2"/>
        <v>98</v>
      </c>
      <c r="L22" s="40">
        <v>0</v>
      </c>
      <c r="M22" s="40">
        <v>140</v>
      </c>
      <c r="N22" s="40" t="s">
        <v>41</v>
      </c>
      <c r="O22" s="40" t="s">
        <v>42</v>
      </c>
      <c r="P22" s="40" t="s">
        <v>43</v>
      </c>
      <c r="Q22" s="40" t="s">
        <v>41</v>
      </c>
      <c r="R22" s="40" t="s">
        <v>42</v>
      </c>
      <c r="S22" s="40" t="s">
        <v>43</v>
      </c>
      <c r="T22" s="40" t="s">
        <v>44</v>
      </c>
      <c r="U22" s="40" t="s">
        <v>45</v>
      </c>
      <c r="V22" s="40" t="s">
        <v>46</v>
      </c>
      <c r="W22" s="40" t="s">
        <v>47</v>
      </c>
      <c r="X22" s="41" t="s">
        <v>182</v>
      </c>
      <c r="Y22" s="18"/>
    </row>
    <row r="23" spans="1:25" ht="30" x14ac:dyDescent="0.25">
      <c r="A23" s="39" t="s">
        <v>86</v>
      </c>
      <c r="B23" s="40" t="s">
        <v>87</v>
      </c>
      <c r="C23" s="40" t="s">
        <v>36</v>
      </c>
      <c r="D23" s="40" t="s">
        <v>88</v>
      </c>
      <c r="E23" s="40"/>
      <c r="F23" s="40" t="s">
        <v>50</v>
      </c>
      <c r="G23" s="40" t="s">
        <v>89</v>
      </c>
      <c r="H23" s="40">
        <v>32.5</v>
      </c>
      <c r="I23" s="40" t="s">
        <v>40</v>
      </c>
      <c r="J23" s="37">
        <f t="shared" si="1"/>
        <v>0.5</v>
      </c>
      <c r="K23" s="37">
        <f t="shared" si="2"/>
        <v>1.5</v>
      </c>
      <c r="L23" s="40">
        <v>0</v>
      </c>
      <c r="M23" s="40">
        <v>2</v>
      </c>
      <c r="N23" s="40" t="s">
        <v>41</v>
      </c>
      <c r="O23" s="40" t="s">
        <v>42</v>
      </c>
      <c r="P23" s="40" t="s">
        <v>43</v>
      </c>
      <c r="Q23" s="40" t="s">
        <v>41</v>
      </c>
      <c r="R23" s="40" t="s">
        <v>42</v>
      </c>
      <c r="S23" s="40" t="s">
        <v>43</v>
      </c>
      <c r="T23" s="40" t="s">
        <v>44</v>
      </c>
      <c r="U23" s="40" t="s">
        <v>45</v>
      </c>
      <c r="V23" s="40" t="s">
        <v>46</v>
      </c>
      <c r="W23" s="40" t="s">
        <v>47</v>
      </c>
      <c r="X23" s="41" t="s">
        <v>182</v>
      </c>
      <c r="Y23" s="18"/>
    </row>
    <row r="24" spans="1:25" ht="30" x14ac:dyDescent="0.25">
      <c r="A24" s="39" t="s">
        <v>90</v>
      </c>
      <c r="B24" s="40" t="s">
        <v>91</v>
      </c>
      <c r="C24" s="40" t="s">
        <v>92</v>
      </c>
      <c r="D24" s="40"/>
      <c r="E24" s="40"/>
      <c r="F24" s="40" t="s">
        <v>50</v>
      </c>
      <c r="G24" s="40" t="s">
        <v>93</v>
      </c>
      <c r="H24" s="40">
        <v>7</v>
      </c>
      <c r="I24" s="40" t="s">
        <v>40</v>
      </c>
      <c r="J24" s="37">
        <f t="shared" si="1"/>
        <v>2.5</v>
      </c>
      <c r="K24" s="37">
        <f t="shared" si="2"/>
        <v>7.5</v>
      </c>
      <c r="L24" s="40">
        <v>0</v>
      </c>
      <c r="M24" s="40">
        <v>10</v>
      </c>
      <c r="N24" s="40" t="s">
        <v>41</v>
      </c>
      <c r="O24" s="40" t="s">
        <v>42</v>
      </c>
      <c r="P24" s="40" t="s">
        <v>43</v>
      </c>
      <c r="Q24" s="40" t="s">
        <v>41</v>
      </c>
      <c r="R24" s="40" t="s">
        <v>42</v>
      </c>
      <c r="S24" s="40" t="s">
        <v>43</v>
      </c>
      <c r="T24" s="40" t="s">
        <v>44</v>
      </c>
      <c r="U24" s="40" t="s">
        <v>45</v>
      </c>
      <c r="V24" s="40" t="s">
        <v>46</v>
      </c>
      <c r="W24" s="40" t="s">
        <v>47</v>
      </c>
      <c r="X24" s="41" t="s">
        <v>182</v>
      </c>
      <c r="Y24" s="18"/>
    </row>
    <row r="25" spans="1:25" ht="30" x14ac:dyDescent="0.25">
      <c r="A25" s="39" t="s">
        <v>94</v>
      </c>
      <c r="B25" s="40" t="s">
        <v>55</v>
      </c>
      <c r="C25" s="40" t="s">
        <v>92</v>
      </c>
      <c r="D25" s="40"/>
      <c r="E25" s="40"/>
      <c r="F25" s="40" t="s">
        <v>50</v>
      </c>
      <c r="G25" s="40" t="s">
        <v>95</v>
      </c>
      <c r="H25" s="40">
        <v>3.5</v>
      </c>
      <c r="I25" s="40" t="s">
        <v>40</v>
      </c>
      <c r="J25" s="37">
        <f t="shared" si="1"/>
        <v>2.5</v>
      </c>
      <c r="K25" s="37">
        <f t="shared" si="2"/>
        <v>7.5</v>
      </c>
      <c r="L25" s="40">
        <v>0</v>
      </c>
      <c r="M25" s="40">
        <v>10</v>
      </c>
      <c r="N25" s="40" t="s">
        <v>41</v>
      </c>
      <c r="O25" s="40" t="s">
        <v>42</v>
      </c>
      <c r="P25" s="40" t="s">
        <v>43</v>
      </c>
      <c r="Q25" s="40" t="s">
        <v>41</v>
      </c>
      <c r="R25" s="40" t="s">
        <v>42</v>
      </c>
      <c r="S25" s="40" t="s">
        <v>43</v>
      </c>
      <c r="T25" s="40" t="s">
        <v>44</v>
      </c>
      <c r="U25" s="40" t="s">
        <v>45</v>
      </c>
      <c r="V25" s="40" t="s">
        <v>46</v>
      </c>
      <c r="W25" s="40" t="s">
        <v>47</v>
      </c>
      <c r="X25" s="41" t="s">
        <v>182</v>
      </c>
      <c r="Y25" s="18"/>
    </row>
    <row r="26" spans="1:25" ht="30" x14ac:dyDescent="0.25">
      <c r="A26" s="39" t="s">
        <v>96</v>
      </c>
      <c r="B26" s="40" t="s">
        <v>55</v>
      </c>
      <c r="C26" s="40" t="s">
        <v>97</v>
      </c>
      <c r="D26" s="40"/>
      <c r="E26" s="40"/>
      <c r="F26" s="40" t="s">
        <v>50</v>
      </c>
      <c r="G26" s="40" t="s">
        <v>100</v>
      </c>
      <c r="H26" s="40">
        <v>11</v>
      </c>
      <c r="I26" s="40" t="s">
        <v>40</v>
      </c>
      <c r="J26" s="37">
        <f t="shared" si="1"/>
        <v>2.5</v>
      </c>
      <c r="K26" s="37">
        <f t="shared" si="2"/>
        <v>7.5</v>
      </c>
      <c r="L26" s="40">
        <v>0</v>
      </c>
      <c r="M26" s="40">
        <v>10</v>
      </c>
      <c r="N26" s="40" t="s">
        <v>41</v>
      </c>
      <c r="O26" s="40" t="s">
        <v>42</v>
      </c>
      <c r="P26" s="40" t="s">
        <v>43</v>
      </c>
      <c r="Q26" s="40" t="s">
        <v>41</v>
      </c>
      <c r="R26" s="40" t="s">
        <v>42</v>
      </c>
      <c r="S26" s="40" t="s">
        <v>43</v>
      </c>
      <c r="T26" s="40" t="s">
        <v>44</v>
      </c>
      <c r="U26" s="40" t="s">
        <v>45</v>
      </c>
      <c r="V26" s="40" t="s">
        <v>46</v>
      </c>
      <c r="W26" s="40" t="s">
        <v>47</v>
      </c>
      <c r="X26" s="41" t="s">
        <v>182</v>
      </c>
      <c r="Y26" s="18"/>
    </row>
    <row r="27" spans="1:25" ht="30" x14ac:dyDescent="0.25">
      <c r="A27" s="39" t="s">
        <v>98</v>
      </c>
      <c r="B27" s="40" t="s">
        <v>91</v>
      </c>
      <c r="C27" s="40" t="s">
        <v>99</v>
      </c>
      <c r="D27" s="40"/>
      <c r="E27" s="40"/>
      <c r="F27" s="40" t="s">
        <v>50</v>
      </c>
      <c r="G27" s="40" t="s">
        <v>101</v>
      </c>
      <c r="H27" s="40">
        <v>2</v>
      </c>
      <c r="I27" s="40" t="s">
        <v>40</v>
      </c>
      <c r="J27" s="37">
        <f>M27*0.3</f>
        <v>6</v>
      </c>
      <c r="K27" s="37">
        <f t="shared" si="2"/>
        <v>14</v>
      </c>
      <c r="L27" s="40">
        <v>0</v>
      </c>
      <c r="M27" s="40">
        <v>20</v>
      </c>
      <c r="N27" s="40" t="s">
        <v>41</v>
      </c>
      <c r="O27" s="40" t="s">
        <v>42</v>
      </c>
      <c r="P27" s="40" t="s">
        <v>43</v>
      </c>
      <c r="Q27" s="40" t="s">
        <v>41</v>
      </c>
      <c r="R27" s="40" t="s">
        <v>42</v>
      </c>
      <c r="S27" s="40" t="s">
        <v>43</v>
      </c>
      <c r="T27" s="40" t="s">
        <v>44</v>
      </c>
      <c r="U27" s="40" t="s">
        <v>45</v>
      </c>
      <c r="V27" s="40" t="s">
        <v>46</v>
      </c>
      <c r="W27" s="40" t="s">
        <v>47</v>
      </c>
      <c r="X27" s="41" t="s">
        <v>182</v>
      </c>
      <c r="Y27" s="18"/>
    </row>
    <row r="28" spans="1:25" ht="30" x14ac:dyDescent="0.25">
      <c r="A28" s="39" t="s">
        <v>102</v>
      </c>
      <c r="B28" s="40" t="s">
        <v>55</v>
      </c>
      <c r="C28" s="40" t="s">
        <v>103</v>
      </c>
      <c r="D28" s="40"/>
      <c r="E28" s="40"/>
      <c r="F28" s="40" t="s">
        <v>50</v>
      </c>
      <c r="G28" s="40" t="s">
        <v>104</v>
      </c>
      <c r="H28" s="40">
        <v>11</v>
      </c>
      <c r="I28" s="40" t="s">
        <v>40</v>
      </c>
      <c r="J28" s="37">
        <f t="shared" si="1"/>
        <v>0.5</v>
      </c>
      <c r="K28" s="37">
        <f t="shared" si="2"/>
        <v>1.5</v>
      </c>
      <c r="L28" s="40">
        <v>0</v>
      </c>
      <c r="M28" s="40">
        <v>2</v>
      </c>
      <c r="N28" s="40" t="s">
        <v>41</v>
      </c>
      <c r="O28" s="40" t="s">
        <v>42</v>
      </c>
      <c r="P28" s="40" t="s">
        <v>43</v>
      </c>
      <c r="Q28" s="40" t="s">
        <v>41</v>
      </c>
      <c r="R28" s="40" t="s">
        <v>42</v>
      </c>
      <c r="S28" s="40" t="s">
        <v>43</v>
      </c>
      <c r="T28" s="40" t="s">
        <v>44</v>
      </c>
      <c r="U28" s="40" t="s">
        <v>45</v>
      </c>
      <c r="V28" s="40" t="s">
        <v>46</v>
      </c>
      <c r="W28" s="40" t="s">
        <v>47</v>
      </c>
      <c r="X28" s="41" t="s">
        <v>182</v>
      </c>
      <c r="Y28" s="18"/>
    </row>
    <row r="29" spans="1:25" ht="30" x14ac:dyDescent="0.25">
      <c r="A29" s="39" t="s">
        <v>105</v>
      </c>
      <c r="B29" s="40" t="s">
        <v>91</v>
      </c>
      <c r="C29" s="40" t="s">
        <v>103</v>
      </c>
      <c r="D29" s="40"/>
      <c r="E29" s="40"/>
      <c r="F29" s="40" t="s">
        <v>50</v>
      </c>
      <c r="G29" s="40" t="s">
        <v>106</v>
      </c>
      <c r="H29" s="40">
        <v>11</v>
      </c>
      <c r="I29" s="40" t="s">
        <v>40</v>
      </c>
      <c r="J29" s="37">
        <f t="shared" si="1"/>
        <v>0.5</v>
      </c>
      <c r="K29" s="37">
        <f t="shared" si="2"/>
        <v>1.5</v>
      </c>
      <c r="L29" s="40">
        <v>0</v>
      </c>
      <c r="M29" s="40">
        <v>2</v>
      </c>
      <c r="N29" s="40" t="s">
        <v>41</v>
      </c>
      <c r="O29" s="40" t="s">
        <v>42</v>
      </c>
      <c r="P29" s="40" t="s">
        <v>43</v>
      </c>
      <c r="Q29" s="40" t="s">
        <v>41</v>
      </c>
      <c r="R29" s="40" t="s">
        <v>42</v>
      </c>
      <c r="S29" s="40" t="s">
        <v>43</v>
      </c>
      <c r="T29" s="40" t="s">
        <v>44</v>
      </c>
      <c r="U29" s="40" t="s">
        <v>45</v>
      </c>
      <c r="V29" s="40" t="s">
        <v>46</v>
      </c>
      <c r="W29" s="40" t="s">
        <v>47</v>
      </c>
      <c r="X29" s="41" t="s">
        <v>182</v>
      </c>
      <c r="Y29" s="18"/>
    </row>
    <row r="30" spans="1:25" ht="30" x14ac:dyDescent="0.25">
      <c r="A30" s="39" t="s">
        <v>107</v>
      </c>
      <c r="B30" s="40" t="s">
        <v>91</v>
      </c>
      <c r="C30" s="40" t="s">
        <v>108</v>
      </c>
      <c r="D30" s="40"/>
      <c r="E30" s="40"/>
      <c r="F30" s="40" t="s">
        <v>50</v>
      </c>
      <c r="G30" s="40" t="s">
        <v>109</v>
      </c>
      <c r="H30" s="40">
        <v>11</v>
      </c>
      <c r="I30" s="40" t="s">
        <v>40</v>
      </c>
      <c r="J30" s="37">
        <f t="shared" si="1"/>
        <v>1.5</v>
      </c>
      <c r="K30" s="37">
        <f t="shared" si="2"/>
        <v>4.5</v>
      </c>
      <c r="L30" s="40">
        <v>0</v>
      </c>
      <c r="M30" s="40">
        <v>6</v>
      </c>
      <c r="N30" s="40" t="s">
        <v>41</v>
      </c>
      <c r="O30" s="40" t="s">
        <v>42</v>
      </c>
      <c r="P30" s="40" t="s">
        <v>43</v>
      </c>
      <c r="Q30" s="40" t="s">
        <v>41</v>
      </c>
      <c r="R30" s="40" t="s">
        <v>42</v>
      </c>
      <c r="S30" s="40" t="s">
        <v>43</v>
      </c>
      <c r="T30" s="40" t="s">
        <v>44</v>
      </c>
      <c r="U30" s="40" t="s">
        <v>45</v>
      </c>
      <c r="V30" s="40" t="s">
        <v>46</v>
      </c>
      <c r="W30" s="40" t="s">
        <v>47</v>
      </c>
      <c r="X30" s="41" t="s">
        <v>182</v>
      </c>
      <c r="Y30" s="18"/>
    </row>
    <row r="31" spans="1:25" ht="30" x14ac:dyDescent="0.25">
      <c r="A31" s="39" t="s">
        <v>110</v>
      </c>
      <c r="B31" s="40" t="s">
        <v>55</v>
      </c>
      <c r="C31" s="40" t="s">
        <v>111</v>
      </c>
      <c r="D31" s="40"/>
      <c r="E31" s="40"/>
      <c r="F31" s="40" t="s">
        <v>50</v>
      </c>
      <c r="G31" s="40" t="s">
        <v>112</v>
      </c>
      <c r="H31" s="40">
        <v>13.2</v>
      </c>
      <c r="I31" s="40" t="s">
        <v>40</v>
      </c>
      <c r="J31" s="37">
        <f t="shared" si="1"/>
        <v>1</v>
      </c>
      <c r="K31" s="37">
        <f t="shared" si="2"/>
        <v>3</v>
      </c>
      <c r="L31" s="40">
        <v>0</v>
      </c>
      <c r="M31" s="40">
        <v>4</v>
      </c>
      <c r="N31" s="40" t="s">
        <v>41</v>
      </c>
      <c r="O31" s="40" t="s">
        <v>42</v>
      </c>
      <c r="P31" s="40" t="s">
        <v>43</v>
      </c>
      <c r="Q31" s="40" t="s">
        <v>41</v>
      </c>
      <c r="R31" s="40" t="s">
        <v>42</v>
      </c>
      <c r="S31" s="40" t="s">
        <v>43</v>
      </c>
      <c r="T31" s="40" t="s">
        <v>44</v>
      </c>
      <c r="U31" s="40" t="s">
        <v>45</v>
      </c>
      <c r="V31" s="40" t="s">
        <v>46</v>
      </c>
      <c r="W31" s="40" t="s">
        <v>47</v>
      </c>
      <c r="X31" s="41" t="s">
        <v>182</v>
      </c>
      <c r="Y31" s="18"/>
    </row>
    <row r="32" spans="1:25" ht="30" x14ac:dyDescent="0.25">
      <c r="A32" s="39" t="s">
        <v>113</v>
      </c>
      <c r="B32" s="40" t="s">
        <v>55</v>
      </c>
      <c r="C32" s="40" t="s">
        <v>114</v>
      </c>
      <c r="D32" s="40"/>
      <c r="E32" s="40"/>
      <c r="F32" s="40" t="s">
        <v>50</v>
      </c>
      <c r="G32" s="40" t="s">
        <v>117</v>
      </c>
      <c r="H32" s="40">
        <v>11</v>
      </c>
      <c r="I32" s="40" t="s">
        <v>40</v>
      </c>
      <c r="J32" s="37">
        <f t="shared" si="1"/>
        <v>1</v>
      </c>
      <c r="K32" s="37">
        <f t="shared" si="2"/>
        <v>3</v>
      </c>
      <c r="L32" s="40">
        <v>0</v>
      </c>
      <c r="M32" s="40">
        <v>4</v>
      </c>
      <c r="N32" s="40" t="s">
        <v>41</v>
      </c>
      <c r="O32" s="40" t="s">
        <v>42</v>
      </c>
      <c r="P32" s="40" t="s">
        <v>43</v>
      </c>
      <c r="Q32" s="40" t="s">
        <v>41</v>
      </c>
      <c r="R32" s="40" t="s">
        <v>42</v>
      </c>
      <c r="S32" s="40" t="s">
        <v>43</v>
      </c>
      <c r="T32" s="40" t="s">
        <v>44</v>
      </c>
      <c r="U32" s="40" t="s">
        <v>45</v>
      </c>
      <c r="V32" s="40" t="s">
        <v>46</v>
      </c>
      <c r="W32" s="40" t="s">
        <v>47</v>
      </c>
      <c r="X32" s="41" t="s">
        <v>182</v>
      </c>
      <c r="Y32" s="18"/>
    </row>
    <row r="33" spans="1:27" ht="30" x14ac:dyDescent="0.25">
      <c r="A33" s="39" t="s">
        <v>115</v>
      </c>
      <c r="B33" s="40" t="s">
        <v>55</v>
      </c>
      <c r="C33" s="40" t="s">
        <v>116</v>
      </c>
      <c r="D33" s="40"/>
      <c r="E33" s="40"/>
      <c r="F33" s="40" t="s">
        <v>50</v>
      </c>
      <c r="G33" s="40" t="s">
        <v>118</v>
      </c>
      <c r="H33" s="40">
        <v>4</v>
      </c>
      <c r="I33" s="40" t="s">
        <v>40</v>
      </c>
      <c r="J33" s="37">
        <f t="shared" si="1"/>
        <v>1</v>
      </c>
      <c r="K33" s="37">
        <f t="shared" si="2"/>
        <v>3</v>
      </c>
      <c r="L33" s="40">
        <v>0</v>
      </c>
      <c r="M33" s="40">
        <v>4</v>
      </c>
      <c r="N33" s="40" t="s">
        <v>41</v>
      </c>
      <c r="O33" s="40" t="s">
        <v>42</v>
      </c>
      <c r="P33" s="40" t="s">
        <v>43</v>
      </c>
      <c r="Q33" s="40" t="s">
        <v>41</v>
      </c>
      <c r="R33" s="40" t="s">
        <v>42</v>
      </c>
      <c r="S33" s="40" t="s">
        <v>43</v>
      </c>
      <c r="T33" s="40" t="s">
        <v>44</v>
      </c>
      <c r="U33" s="40" t="s">
        <v>45</v>
      </c>
      <c r="V33" s="40" t="s">
        <v>46</v>
      </c>
      <c r="W33" s="40" t="s">
        <v>47</v>
      </c>
      <c r="X33" s="41" t="s">
        <v>182</v>
      </c>
      <c r="Y33" s="18"/>
    </row>
    <row r="34" spans="1:27" ht="30" x14ac:dyDescent="0.25">
      <c r="A34" s="39" t="s">
        <v>119</v>
      </c>
      <c r="B34" s="40" t="s">
        <v>55</v>
      </c>
      <c r="C34" s="40" t="s">
        <v>114</v>
      </c>
      <c r="D34" s="40"/>
      <c r="E34" s="40"/>
      <c r="F34" s="40" t="s">
        <v>50</v>
      </c>
      <c r="G34" s="40" t="s">
        <v>120</v>
      </c>
      <c r="H34" s="40">
        <v>12.5</v>
      </c>
      <c r="I34" s="40" t="s">
        <v>40</v>
      </c>
      <c r="J34" s="37">
        <f t="shared" si="1"/>
        <v>17.5</v>
      </c>
      <c r="K34" s="37">
        <f t="shared" si="2"/>
        <v>52.5</v>
      </c>
      <c r="L34" s="40">
        <v>0</v>
      </c>
      <c r="M34" s="40">
        <v>70</v>
      </c>
      <c r="N34" s="40" t="s">
        <v>41</v>
      </c>
      <c r="O34" s="40" t="s">
        <v>42</v>
      </c>
      <c r="P34" s="40" t="s">
        <v>43</v>
      </c>
      <c r="Q34" s="40" t="s">
        <v>41</v>
      </c>
      <c r="R34" s="40" t="s">
        <v>42</v>
      </c>
      <c r="S34" s="40" t="s">
        <v>43</v>
      </c>
      <c r="T34" s="40" t="s">
        <v>44</v>
      </c>
      <c r="U34" s="40" t="s">
        <v>45</v>
      </c>
      <c r="V34" s="40" t="s">
        <v>46</v>
      </c>
      <c r="W34" s="40" t="s">
        <v>47</v>
      </c>
      <c r="X34" s="41" t="s">
        <v>182</v>
      </c>
      <c r="Y34" s="18"/>
    </row>
    <row r="35" spans="1:27" ht="30" x14ac:dyDescent="0.25">
      <c r="A35" s="39" t="s">
        <v>121</v>
      </c>
      <c r="B35" s="40" t="s">
        <v>55</v>
      </c>
      <c r="C35" s="40" t="s">
        <v>122</v>
      </c>
      <c r="D35" s="40"/>
      <c r="E35" s="40"/>
      <c r="F35" s="40" t="s">
        <v>50</v>
      </c>
      <c r="G35" s="40" t="s">
        <v>125</v>
      </c>
      <c r="H35" s="40">
        <v>12.5</v>
      </c>
      <c r="I35" s="40" t="s">
        <v>40</v>
      </c>
      <c r="J35" s="37">
        <f t="shared" si="1"/>
        <v>1</v>
      </c>
      <c r="K35" s="37">
        <f t="shared" si="2"/>
        <v>3</v>
      </c>
      <c r="L35" s="40">
        <v>0</v>
      </c>
      <c r="M35" s="40">
        <v>4</v>
      </c>
      <c r="N35" s="40" t="s">
        <v>41</v>
      </c>
      <c r="O35" s="40" t="s">
        <v>42</v>
      </c>
      <c r="P35" s="40" t="s">
        <v>43</v>
      </c>
      <c r="Q35" s="40" t="s">
        <v>41</v>
      </c>
      <c r="R35" s="40" t="s">
        <v>42</v>
      </c>
      <c r="S35" s="40" t="s">
        <v>43</v>
      </c>
      <c r="T35" s="40" t="s">
        <v>44</v>
      </c>
      <c r="U35" s="40" t="s">
        <v>45</v>
      </c>
      <c r="V35" s="40" t="s">
        <v>46</v>
      </c>
      <c r="W35" s="40" t="s">
        <v>47</v>
      </c>
      <c r="X35" s="41" t="s">
        <v>182</v>
      </c>
      <c r="Y35" s="18"/>
    </row>
    <row r="36" spans="1:27" ht="30" x14ac:dyDescent="0.25">
      <c r="A36" s="39" t="s">
        <v>123</v>
      </c>
      <c r="B36" s="40" t="s">
        <v>124</v>
      </c>
      <c r="C36" s="40" t="s">
        <v>92</v>
      </c>
      <c r="D36" s="40"/>
      <c r="E36" s="40"/>
      <c r="F36" s="40" t="s">
        <v>50</v>
      </c>
      <c r="G36" s="40" t="s">
        <v>126</v>
      </c>
      <c r="H36" s="40">
        <v>2.5</v>
      </c>
      <c r="I36" s="40" t="s">
        <v>40</v>
      </c>
      <c r="J36" s="37">
        <f t="shared" si="1"/>
        <v>4</v>
      </c>
      <c r="K36" s="37">
        <f t="shared" si="2"/>
        <v>12</v>
      </c>
      <c r="L36" s="40">
        <v>0</v>
      </c>
      <c r="M36" s="40">
        <v>16</v>
      </c>
      <c r="N36" s="40" t="s">
        <v>41</v>
      </c>
      <c r="O36" s="40" t="s">
        <v>42</v>
      </c>
      <c r="P36" s="40" t="s">
        <v>43</v>
      </c>
      <c r="Q36" s="40" t="s">
        <v>41</v>
      </c>
      <c r="R36" s="40" t="s">
        <v>42</v>
      </c>
      <c r="S36" s="40" t="s">
        <v>43</v>
      </c>
      <c r="T36" s="40" t="s">
        <v>44</v>
      </c>
      <c r="U36" s="40" t="s">
        <v>45</v>
      </c>
      <c r="V36" s="40" t="s">
        <v>46</v>
      </c>
      <c r="W36" s="40" t="s">
        <v>47</v>
      </c>
      <c r="X36" s="41" t="s">
        <v>182</v>
      </c>
      <c r="Y36" s="18"/>
    </row>
    <row r="37" spans="1:27" ht="30" x14ac:dyDescent="0.25">
      <c r="A37" s="39" t="s">
        <v>127</v>
      </c>
      <c r="B37" s="40" t="s">
        <v>130</v>
      </c>
      <c r="C37" s="40" t="s">
        <v>36</v>
      </c>
      <c r="D37" s="40" t="s">
        <v>88</v>
      </c>
      <c r="E37" s="40"/>
      <c r="F37" s="40" t="s">
        <v>50</v>
      </c>
      <c r="G37" s="40" t="s">
        <v>128</v>
      </c>
      <c r="H37" s="40">
        <v>14</v>
      </c>
      <c r="I37" s="40" t="s">
        <v>40</v>
      </c>
      <c r="J37" s="37">
        <f t="shared" si="1"/>
        <v>5</v>
      </c>
      <c r="K37" s="37">
        <f t="shared" si="2"/>
        <v>15</v>
      </c>
      <c r="L37" s="40">
        <v>0</v>
      </c>
      <c r="M37" s="40">
        <v>20</v>
      </c>
      <c r="N37" s="40" t="s">
        <v>41</v>
      </c>
      <c r="O37" s="40" t="s">
        <v>42</v>
      </c>
      <c r="P37" s="40" t="s">
        <v>43</v>
      </c>
      <c r="Q37" s="40" t="s">
        <v>41</v>
      </c>
      <c r="R37" s="40" t="s">
        <v>42</v>
      </c>
      <c r="S37" s="40" t="s">
        <v>43</v>
      </c>
      <c r="T37" s="40" t="s">
        <v>44</v>
      </c>
      <c r="U37" s="40" t="s">
        <v>45</v>
      </c>
      <c r="V37" s="40" t="s">
        <v>46</v>
      </c>
      <c r="W37" s="40" t="s">
        <v>47</v>
      </c>
      <c r="X37" s="41" t="s">
        <v>182</v>
      </c>
      <c r="Y37" s="18"/>
    </row>
    <row r="38" spans="1:27" ht="30" x14ac:dyDescent="0.25">
      <c r="A38" s="39" t="s">
        <v>129</v>
      </c>
      <c r="B38" s="40" t="s">
        <v>131</v>
      </c>
      <c r="C38" s="40" t="s">
        <v>36</v>
      </c>
      <c r="D38" s="40" t="s">
        <v>132</v>
      </c>
      <c r="E38" s="40"/>
      <c r="F38" s="40" t="s">
        <v>50</v>
      </c>
      <c r="G38" s="40" t="s">
        <v>133</v>
      </c>
      <c r="H38" s="40">
        <v>12.5</v>
      </c>
      <c r="I38" s="40" t="s">
        <v>40</v>
      </c>
      <c r="J38" s="37">
        <f t="shared" si="1"/>
        <v>0.5</v>
      </c>
      <c r="K38" s="37">
        <f t="shared" si="2"/>
        <v>1.5</v>
      </c>
      <c r="L38" s="40">
        <v>0</v>
      </c>
      <c r="M38" s="40">
        <v>2</v>
      </c>
      <c r="N38" s="40" t="s">
        <v>41</v>
      </c>
      <c r="O38" s="40" t="s">
        <v>42</v>
      </c>
      <c r="P38" s="40" t="s">
        <v>43</v>
      </c>
      <c r="Q38" s="40" t="s">
        <v>41</v>
      </c>
      <c r="R38" s="40" t="s">
        <v>42</v>
      </c>
      <c r="S38" s="40" t="s">
        <v>43</v>
      </c>
      <c r="T38" s="40" t="s">
        <v>44</v>
      </c>
      <c r="U38" s="40" t="s">
        <v>45</v>
      </c>
      <c r="V38" s="40" t="s">
        <v>46</v>
      </c>
      <c r="W38" s="40" t="s">
        <v>47</v>
      </c>
      <c r="X38" s="41" t="s">
        <v>182</v>
      </c>
      <c r="Y38" s="18"/>
    </row>
    <row r="39" spans="1:27" ht="30" x14ac:dyDescent="0.25">
      <c r="A39" s="39" t="s">
        <v>134</v>
      </c>
      <c r="B39" s="40" t="s">
        <v>135</v>
      </c>
      <c r="C39" s="40" t="s">
        <v>36</v>
      </c>
      <c r="D39" s="40" t="s">
        <v>61</v>
      </c>
      <c r="E39" s="40"/>
      <c r="F39" s="40" t="s">
        <v>50</v>
      </c>
      <c r="G39" s="40" t="s">
        <v>136</v>
      </c>
      <c r="H39" s="40">
        <v>14</v>
      </c>
      <c r="I39" s="40" t="s">
        <v>40</v>
      </c>
      <c r="J39" s="37">
        <f>M39*0.2</f>
        <v>0.4</v>
      </c>
      <c r="K39" s="37">
        <f t="shared" si="2"/>
        <v>1.6</v>
      </c>
      <c r="L39" s="40">
        <v>0</v>
      </c>
      <c r="M39" s="40">
        <v>2</v>
      </c>
      <c r="N39" s="40" t="s">
        <v>41</v>
      </c>
      <c r="O39" s="40" t="s">
        <v>42</v>
      </c>
      <c r="P39" s="40" t="s">
        <v>43</v>
      </c>
      <c r="Q39" s="40" t="s">
        <v>41</v>
      </c>
      <c r="R39" s="40" t="s">
        <v>42</v>
      </c>
      <c r="S39" s="40" t="s">
        <v>43</v>
      </c>
      <c r="T39" s="40" t="s">
        <v>44</v>
      </c>
      <c r="U39" s="40" t="s">
        <v>45</v>
      </c>
      <c r="V39" s="40" t="s">
        <v>46</v>
      </c>
      <c r="W39" s="40" t="s">
        <v>47</v>
      </c>
      <c r="X39" s="41" t="s">
        <v>182</v>
      </c>
      <c r="Y39" s="18"/>
    </row>
    <row r="40" spans="1:27" ht="30.75" thickBot="1" x14ac:dyDescent="0.3">
      <c r="A40" s="19" t="s">
        <v>137</v>
      </c>
      <c r="B40" s="20" t="s">
        <v>55</v>
      </c>
      <c r="C40" s="20" t="s">
        <v>138</v>
      </c>
      <c r="D40" s="20"/>
      <c r="E40" s="20"/>
      <c r="F40" s="20" t="s">
        <v>50</v>
      </c>
      <c r="G40" s="20" t="s">
        <v>139</v>
      </c>
      <c r="H40" s="20">
        <v>12.5</v>
      </c>
      <c r="I40" s="20" t="s">
        <v>40</v>
      </c>
      <c r="J40" s="20">
        <f t="shared" si="1"/>
        <v>5</v>
      </c>
      <c r="K40" s="20">
        <f t="shared" si="2"/>
        <v>15</v>
      </c>
      <c r="L40" s="20">
        <v>0</v>
      </c>
      <c r="M40" s="20">
        <v>20</v>
      </c>
      <c r="N40" s="20" t="s">
        <v>41</v>
      </c>
      <c r="O40" s="20" t="s">
        <v>42</v>
      </c>
      <c r="P40" s="20" t="s">
        <v>43</v>
      </c>
      <c r="Q40" s="20" t="s">
        <v>41</v>
      </c>
      <c r="R40" s="20" t="s">
        <v>42</v>
      </c>
      <c r="S40" s="20" t="s">
        <v>43</v>
      </c>
      <c r="T40" s="20" t="s">
        <v>44</v>
      </c>
      <c r="U40" s="20" t="s">
        <v>45</v>
      </c>
      <c r="V40" s="20" t="s">
        <v>46</v>
      </c>
      <c r="W40" s="20" t="s">
        <v>47</v>
      </c>
      <c r="X40" s="22" t="s">
        <v>182</v>
      </c>
      <c r="Y40" s="42"/>
      <c r="AA40" s="1"/>
    </row>
    <row r="41" spans="1:27" ht="30.75" thickBot="1" x14ac:dyDescent="0.3">
      <c r="A41" s="11" t="s">
        <v>140</v>
      </c>
      <c r="B41" s="12" t="s">
        <v>142</v>
      </c>
      <c r="C41" s="12" t="s">
        <v>36</v>
      </c>
      <c r="D41" s="12" t="s">
        <v>61</v>
      </c>
      <c r="E41" s="12">
        <v>9</v>
      </c>
      <c r="F41" s="12" t="s">
        <v>50</v>
      </c>
      <c r="G41" s="12" t="s">
        <v>143</v>
      </c>
      <c r="H41" s="12">
        <v>20.5</v>
      </c>
      <c r="I41" s="12" t="s">
        <v>40</v>
      </c>
      <c r="J41" s="12">
        <f>M41*0.3</f>
        <v>21</v>
      </c>
      <c r="K41" s="12">
        <f t="shared" si="2"/>
        <v>49</v>
      </c>
      <c r="L41" s="12">
        <v>0</v>
      </c>
      <c r="M41" s="12">
        <v>70</v>
      </c>
      <c r="N41" s="12" t="s">
        <v>142</v>
      </c>
      <c r="O41" s="12" t="s">
        <v>144</v>
      </c>
      <c r="P41" s="12" t="s">
        <v>145</v>
      </c>
      <c r="Q41" s="12" t="s">
        <v>142</v>
      </c>
      <c r="R41" s="12" t="s">
        <v>144</v>
      </c>
      <c r="S41" s="12" t="s">
        <v>145</v>
      </c>
      <c r="T41" s="12" t="s">
        <v>44</v>
      </c>
      <c r="U41" s="12" t="s">
        <v>45</v>
      </c>
      <c r="V41" s="12" t="s">
        <v>46</v>
      </c>
      <c r="W41" s="12" t="s">
        <v>47</v>
      </c>
      <c r="X41" s="13" t="s">
        <v>182</v>
      </c>
      <c r="Y41" s="14"/>
      <c r="AA41" s="1"/>
    </row>
    <row r="42" spans="1:27" ht="15.75" customHeight="1" x14ac:dyDescent="0.25">
      <c r="A42" s="15" t="s">
        <v>146</v>
      </c>
      <c r="B42" s="49" t="s">
        <v>147</v>
      </c>
      <c r="C42" s="49" t="s">
        <v>36</v>
      </c>
      <c r="D42" s="49" t="s">
        <v>148</v>
      </c>
      <c r="E42" s="49">
        <v>8</v>
      </c>
      <c r="F42" s="49" t="s">
        <v>50</v>
      </c>
      <c r="G42" s="16" t="s">
        <v>150</v>
      </c>
      <c r="H42" s="16">
        <v>32.5</v>
      </c>
      <c r="I42" s="16" t="s">
        <v>40</v>
      </c>
      <c r="J42" s="16">
        <f>M42*0.3</f>
        <v>30</v>
      </c>
      <c r="K42" s="16">
        <f t="shared" si="2"/>
        <v>70</v>
      </c>
      <c r="L42" s="16">
        <v>0</v>
      </c>
      <c r="M42" s="16">
        <v>100</v>
      </c>
      <c r="N42" s="49" t="s">
        <v>41</v>
      </c>
      <c r="O42" s="49" t="s">
        <v>42</v>
      </c>
      <c r="P42" s="49" t="s">
        <v>43</v>
      </c>
      <c r="Q42" s="49" t="s">
        <v>147</v>
      </c>
      <c r="R42" s="49" t="s">
        <v>153</v>
      </c>
      <c r="S42" s="49" t="s">
        <v>154</v>
      </c>
      <c r="T42" s="49" t="s">
        <v>44</v>
      </c>
      <c r="U42" s="49" t="s">
        <v>45</v>
      </c>
      <c r="V42" s="49" t="s">
        <v>46</v>
      </c>
      <c r="W42" s="16" t="s">
        <v>47</v>
      </c>
      <c r="X42" s="17" t="s">
        <v>182</v>
      </c>
      <c r="Y42" s="18"/>
    </row>
    <row r="43" spans="1:27" ht="15.75" thickBot="1" x14ac:dyDescent="0.3">
      <c r="A43" s="19" t="s">
        <v>152</v>
      </c>
      <c r="B43" s="50"/>
      <c r="C43" s="50"/>
      <c r="D43" s="50"/>
      <c r="E43" s="50"/>
      <c r="F43" s="50"/>
      <c r="G43" s="20" t="s">
        <v>151</v>
      </c>
      <c r="H43" s="20">
        <v>16.5</v>
      </c>
      <c r="I43" s="20" t="s">
        <v>40</v>
      </c>
      <c r="J43" s="21">
        <f t="shared" ref="J43:J47" si="3">M43*0.3</f>
        <v>9</v>
      </c>
      <c r="K43" s="21">
        <f t="shared" ref="K43:K47" si="4">M43-J43</f>
        <v>21</v>
      </c>
      <c r="L43" s="20">
        <v>0</v>
      </c>
      <c r="M43" s="20">
        <v>30</v>
      </c>
      <c r="N43" s="50"/>
      <c r="O43" s="50"/>
      <c r="P43" s="50"/>
      <c r="Q43" s="50"/>
      <c r="R43" s="50"/>
      <c r="S43" s="50"/>
      <c r="T43" s="50"/>
      <c r="U43" s="50"/>
      <c r="V43" s="50"/>
      <c r="W43" s="20" t="s">
        <v>47</v>
      </c>
      <c r="X43" s="22" t="s">
        <v>182</v>
      </c>
      <c r="Y43" s="18"/>
    </row>
    <row r="44" spans="1:27" ht="17.25" customHeight="1" x14ac:dyDescent="0.25">
      <c r="A44" s="23" t="s">
        <v>155</v>
      </c>
      <c r="B44" s="51" t="s">
        <v>147</v>
      </c>
      <c r="C44" s="51" t="s">
        <v>92</v>
      </c>
      <c r="D44" s="51"/>
      <c r="E44" s="43">
        <v>16</v>
      </c>
      <c r="F44" s="24" t="s">
        <v>50</v>
      </c>
      <c r="G44" s="24" t="s">
        <v>165</v>
      </c>
      <c r="H44" s="24">
        <v>32.5</v>
      </c>
      <c r="I44" s="24" t="s">
        <v>40</v>
      </c>
      <c r="J44" s="24">
        <f t="shared" ref="J44:J45" si="5">M44*0.3</f>
        <v>44.4</v>
      </c>
      <c r="K44" s="24">
        <f t="shared" ref="K44:K45" si="6">M44-J44</f>
        <v>103.6</v>
      </c>
      <c r="L44" s="24">
        <v>0</v>
      </c>
      <c r="M44" s="24">
        <v>148</v>
      </c>
      <c r="N44" s="43" t="s">
        <v>167</v>
      </c>
      <c r="O44" s="43" t="s">
        <v>42</v>
      </c>
      <c r="P44" s="43" t="s">
        <v>43</v>
      </c>
      <c r="Q44" s="43" t="s">
        <v>147</v>
      </c>
      <c r="R44" s="43" t="s">
        <v>168</v>
      </c>
      <c r="S44" s="43" t="s">
        <v>169</v>
      </c>
      <c r="T44" s="43" t="s">
        <v>44</v>
      </c>
      <c r="U44" s="43" t="s">
        <v>45</v>
      </c>
      <c r="V44" s="43" t="s">
        <v>46</v>
      </c>
      <c r="W44" s="24" t="s">
        <v>47</v>
      </c>
      <c r="X44" s="25" t="s">
        <v>182</v>
      </c>
      <c r="Y44" s="14"/>
    </row>
    <row r="45" spans="1:27" ht="15.75" thickBot="1" x14ac:dyDescent="0.3">
      <c r="A45" s="26" t="s">
        <v>162</v>
      </c>
      <c r="B45" s="52"/>
      <c r="C45" s="52"/>
      <c r="D45" s="52"/>
      <c r="E45" s="44"/>
      <c r="F45" s="27" t="s">
        <v>50</v>
      </c>
      <c r="G45" s="27" t="s">
        <v>166</v>
      </c>
      <c r="H45" s="27">
        <v>12.5</v>
      </c>
      <c r="I45" s="27" t="s">
        <v>40</v>
      </c>
      <c r="J45" s="27">
        <f t="shared" si="5"/>
        <v>1.2</v>
      </c>
      <c r="K45" s="27">
        <f t="shared" si="6"/>
        <v>2.8</v>
      </c>
      <c r="L45" s="27">
        <v>0</v>
      </c>
      <c r="M45" s="27">
        <v>4</v>
      </c>
      <c r="N45" s="44"/>
      <c r="O45" s="44"/>
      <c r="P45" s="44"/>
      <c r="Q45" s="44"/>
      <c r="R45" s="44"/>
      <c r="S45" s="44"/>
      <c r="T45" s="44"/>
      <c r="U45" s="44"/>
      <c r="V45" s="44"/>
      <c r="W45" s="27" t="s">
        <v>47</v>
      </c>
      <c r="X45" s="28" t="s">
        <v>182</v>
      </c>
      <c r="Y45" s="14"/>
    </row>
    <row r="46" spans="1:27" ht="30.75" thickBot="1" x14ac:dyDescent="0.3">
      <c r="A46" s="29" t="s">
        <v>163</v>
      </c>
      <c r="B46" s="30" t="s">
        <v>156</v>
      </c>
      <c r="C46" s="30" t="s">
        <v>36</v>
      </c>
      <c r="D46" s="30" t="s">
        <v>157</v>
      </c>
      <c r="E46" s="30">
        <v>4</v>
      </c>
      <c r="F46" s="30" t="s">
        <v>50</v>
      </c>
      <c r="G46" s="30" t="s">
        <v>158</v>
      </c>
      <c r="H46" s="30">
        <v>27</v>
      </c>
      <c r="I46" s="30" t="s">
        <v>40</v>
      </c>
      <c r="J46" s="30">
        <f t="shared" si="3"/>
        <v>31.5</v>
      </c>
      <c r="K46" s="30">
        <f t="shared" si="4"/>
        <v>73.5</v>
      </c>
      <c r="L46" s="30">
        <v>0</v>
      </c>
      <c r="M46" s="30">
        <v>105</v>
      </c>
      <c r="N46" s="30" t="s">
        <v>41</v>
      </c>
      <c r="O46" s="30" t="s">
        <v>159</v>
      </c>
      <c r="P46" s="30" t="s">
        <v>43</v>
      </c>
      <c r="Q46" s="30" t="s">
        <v>156</v>
      </c>
      <c r="R46" s="30" t="s">
        <v>160</v>
      </c>
      <c r="S46" s="30" t="s">
        <v>161</v>
      </c>
      <c r="T46" s="30" t="s">
        <v>44</v>
      </c>
      <c r="U46" s="30" t="s">
        <v>45</v>
      </c>
      <c r="V46" s="30" t="s">
        <v>46</v>
      </c>
      <c r="W46" s="30" t="s">
        <v>47</v>
      </c>
      <c r="X46" s="31" t="s">
        <v>182</v>
      </c>
      <c r="Y46" s="18"/>
    </row>
    <row r="47" spans="1:27" ht="45.75" thickBot="1" x14ac:dyDescent="0.3">
      <c r="A47" s="32" t="s">
        <v>164</v>
      </c>
      <c r="B47" s="33" t="s">
        <v>172</v>
      </c>
      <c r="C47" s="33" t="s">
        <v>36</v>
      </c>
      <c r="D47" s="33" t="s">
        <v>72</v>
      </c>
      <c r="E47" s="33">
        <v>22</v>
      </c>
      <c r="F47" s="33" t="s">
        <v>50</v>
      </c>
      <c r="G47" s="33" t="s">
        <v>170</v>
      </c>
      <c r="H47" s="33">
        <v>3.5</v>
      </c>
      <c r="I47" s="33" t="s">
        <v>171</v>
      </c>
      <c r="J47" s="33">
        <v>12</v>
      </c>
      <c r="K47" s="33">
        <f t="shared" si="4"/>
        <v>0</v>
      </c>
      <c r="L47" s="33">
        <v>0</v>
      </c>
      <c r="M47" s="33">
        <v>12</v>
      </c>
      <c r="N47" s="33" t="s">
        <v>172</v>
      </c>
      <c r="O47" s="33" t="s">
        <v>180</v>
      </c>
      <c r="P47" s="33" t="s">
        <v>178</v>
      </c>
      <c r="Q47" s="33" t="s">
        <v>172</v>
      </c>
      <c r="R47" s="33" t="s">
        <v>180</v>
      </c>
      <c r="S47" s="33" t="s">
        <v>178</v>
      </c>
      <c r="T47" s="33" t="s">
        <v>44</v>
      </c>
      <c r="U47" s="33" t="s">
        <v>173</v>
      </c>
      <c r="V47" s="33" t="s">
        <v>174</v>
      </c>
      <c r="W47" s="33" t="s">
        <v>47</v>
      </c>
      <c r="X47" s="34" t="s">
        <v>182</v>
      </c>
      <c r="Y47" s="35" t="s">
        <v>176</v>
      </c>
    </row>
    <row r="48" spans="1:27" ht="16.5" thickBot="1" x14ac:dyDescent="0.3">
      <c r="A48" s="7"/>
      <c r="B48" s="8"/>
      <c r="C48" s="8"/>
      <c r="D48" s="8"/>
      <c r="E48" s="8"/>
      <c r="F48" s="8"/>
      <c r="G48" s="8"/>
      <c r="H48" s="47" t="s">
        <v>177</v>
      </c>
      <c r="I48" s="48"/>
      <c r="J48" s="10">
        <f>SUM(J12:J47)</f>
        <v>376.2</v>
      </c>
      <c r="K48" s="10">
        <f>SUM(K12:K47)</f>
        <v>911.8</v>
      </c>
      <c r="L48" s="10">
        <v>0</v>
      </c>
      <c r="M48" s="10">
        <f>SUM(M12:M47)</f>
        <v>1288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9"/>
    </row>
    <row r="49" spans="1:25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5"/>
    </row>
    <row r="50" spans="1:25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5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5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5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5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5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 t="s">
        <v>181</v>
      </c>
      <c r="Q55" s="6"/>
      <c r="R55" s="6"/>
      <c r="S55" s="6"/>
      <c r="T55" s="6"/>
      <c r="U55" s="6"/>
      <c r="V55" s="6"/>
      <c r="W55" s="6"/>
      <c r="X55" s="6"/>
    </row>
    <row r="56" spans="1:25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5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:25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5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5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5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5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</sheetData>
  <mergeCells count="52">
    <mergeCell ref="A6:B6"/>
    <mergeCell ref="C6:F6"/>
    <mergeCell ref="C7:F7"/>
    <mergeCell ref="C8:F8"/>
    <mergeCell ref="Q10:S10"/>
    <mergeCell ref="J10:M10"/>
    <mergeCell ref="C10:F10"/>
    <mergeCell ref="B10:B11"/>
    <mergeCell ref="A10:A11"/>
    <mergeCell ref="G10:G11"/>
    <mergeCell ref="H10:I10"/>
    <mergeCell ref="W10:X10"/>
    <mergeCell ref="N10:P10"/>
    <mergeCell ref="V10:V11"/>
    <mergeCell ref="U10:U11"/>
    <mergeCell ref="T10:T11"/>
    <mergeCell ref="A2:X2"/>
    <mergeCell ref="W3:X3"/>
    <mergeCell ref="A4:B4"/>
    <mergeCell ref="A5:B5"/>
    <mergeCell ref="C5:F5"/>
    <mergeCell ref="C4:F4"/>
    <mergeCell ref="J3:P3"/>
    <mergeCell ref="Q42:Q43"/>
    <mergeCell ref="R42:R43"/>
    <mergeCell ref="B42:B43"/>
    <mergeCell ref="C42:C43"/>
    <mergeCell ref="D42:D43"/>
    <mergeCell ref="E42:E43"/>
    <mergeCell ref="F42:F43"/>
    <mergeCell ref="B44:B45"/>
    <mergeCell ref="C44:C45"/>
    <mergeCell ref="D44:D45"/>
    <mergeCell ref="N44:N45"/>
    <mergeCell ref="O44:O45"/>
    <mergeCell ref="E44:E45"/>
    <mergeCell ref="U44:U45"/>
    <mergeCell ref="V44:V45"/>
    <mergeCell ref="Y10:Y11"/>
    <mergeCell ref="H48:I48"/>
    <mergeCell ref="P44:P45"/>
    <mergeCell ref="Q44:Q45"/>
    <mergeCell ref="R44:R45"/>
    <mergeCell ref="S44:S45"/>
    <mergeCell ref="T44:T45"/>
    <mergeCell ref="S42:S43"/>
    <mergeCell ref="T42:T43"/>
    <mergeCell ref="U42:U43"/>
    <mergeCell ref="V42:V43"/>
    <mergeCell ref="N42:N43"/>
    <mergeCell ref="O42:O43"/>
    <mergeCell ref="P42:P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vvv</dc:creator>
  <cp:lastModifiedBy>User</cp:lastModifiedBy>
  <dcterms:created xsi:type="dcterms:W3CDTF">2017-06-09T07:59:18Z</dcterms:created>
  <dcterms:modified xsi:type="dcterms:W3CDTF">2017-09-19T19:47:14Z</dcterms:modified>
</cp:coreProperties>
</file>